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1_1_TOTAL" sheetId="2" r:id="rId1"/>
    <sheet name="AQU_3_3_2_1_1" sheetId="1" r:id="rId2"/>
  </sheets>
  <definedNames>
    <definedName name="_xlnm._FilterDatabase" localSheetId="1" hidden="1">AQU_3_3_2_1_1!$B$1:$B$115</definedName>
    <definedName name="_xlnm.Print_Titles" localSheetId="1">AQU_3_3_2_1_1!$A:$C,AQU_3_3_2_1_1!$1:$5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" l="1"/>
  <c r="M21" i="2"/>
  <c r="M20" i="2"/>
  <c r="P127" i="1" l="1"/>
  <c r="M126" i="1"/>
  <c r="P125" i="1"/>
  <c r="P124" i="1"/>
  <c r="O124" i="1"/>
  <c r="M123" i="1"/>
  <c r="Q122" i="1"/>
  <c r="P122" i="1"/>
  <c r="Q120" i="1"/>
  <c r="P120" i="1"/>
  <c r="M120" i="1"/>
  <c r="P118" i="1"/>
  <c r="O118" i="1"/>
  <c r="P117" i="1"/>
  <c r="O116" i="1"/>
  <c r="P115" i="1"/>
  <c r="Q114" i="1"/>
  <c r="J129" i="1"/>
  <c r="O109" i="1"/>
  <c r="N109" i="1"/>
  <c r="M108" i="1"/>
  <c r="Q107" i="1"/>
  <c r="J113" i="1"/>
  <c r="I113" i="1"/>
  <c r="Q106" i="1"/>
  <c r="P106" i="1"/>
  <c r="N106" i="1"/>
  <c r="O105" i="1"/>
  <c r="N105" i="1"/>
  <c r="P104" i="1"/>
  <c r="N104" i="1"/>
  <c r="Q103" i="1"/>
  <c r="O103" i="1"/>
  <c r="N103" i="1"/>
  <c r="P102" i="1"/>
  <c r="M102" i="1"/>
  <c r="N101" i="1"/>
  <c r="Q100" i="1"/>
  <c r="M99" i="1"/>
  <c r="Q98" i="1"/>
  <c r="P98" i="1"/>
  <c r="N98" i="1"/>
  <c r="L112" i="1"/>
  <c r="J112" i="1"/>
  <c r="O112" i="1" s="1"/>
  <c r="N97" i="1"/>
  <c r="L111" i="1"/>
  <c r="K111" i="1"/>
  <c r="M96" i="1"/>
  <c r="K95" i="1"/>
  <c r="I95" i="1"/>
  <c r="O91" i="1"/>
  <c r="P90" i="1"/>
  <c r="N90" i="1"/>
  <c r="J95" i="1"/>
  <c r="P88" i="1"/>
  <c r="M88" i="1"/>
  <c r="O87" i="1"/>
  <c r="P86" i="1"/>
  <c r="N86" i="1"/>
  <c r="O85" i="1"/>
  <c r="P84" i="1"/>
  <c r="M84" i="1"/>
  <c r="K94" i="1"/>
  <c r="N82" i="1"/>
  <c r="J93" i="1"/>
  <c r="P80" i="1"/>
  <c r="N80" i="1"/>
  <c r="L93" i="1"/>
  <c r="P78" i="1"/>
  <c r="M78" i="1"/>
  <c r="K77" i="1"/>
  <c r="N72" i="1"/>
  <c r="N70" i="1"/>
  <c r="L77" i="1"/>
  <c r="P68" i="1"/>
  <c r="N66" i="1"/>
  <c r="K76" i="1"/>
  <c r="I76" i="1"/>
  <c r="P62" i="1"/>
  <c r="N62" i="1"/>
  <c r="P60" i="1"/>
  <c r="N60" i="1"/>
  <c r="L59" i="1"/>
  <c r="K59" i="1"/>
  <c r="P59" i="1" s="1"/>
  <c r="I59" i="1"/>
  <c r="Q55" i="1"/>
  <c r="Q54" i="1"/>
  <c r="P54" i="1"/>
  <c r="M54" i="1"/>
  <c r="P52" i="1"/>
  <c r="N52" i="1"/>
  <c r="Q51" i="1"/>
  <c r="Q50" i="1"/>
  <c r="P50" i="1"/>
  <c r="M49" i="1"/>
  <c r="Q48" i="1"/>
  <c r="N48" i="1"/>
  <c r="Q47" i="1"/>
  <c r="Q46" i="1"/>
  <c r="K58" i="1"/>
  <c r="N46" i="1"/>
  <c r="M45" i="1"/>
  <c r="Q44" i="1"/>
  <c r="N44" i="1"/>
  <c r="L58" i="1"/>
  <c r="L57" i="1"/>
  <c r="P42" i="1"/>
  <c r="N42" i="1"/>
  <c r="K41" i="1"/>
  <c r="P37" i="1"/>
  <c r="O37" i="1"/>
  <c r="P36" i="1"/>
  <c r="P35" i="1"/>
  <c r="O35" i="1"/>
  <c r="P34" i="1"/>
  <c r="P33" i="1"/>
  <c r="O33" i="1"/>
  <c r="P32" i="1"/>
  <c r="P31" i="1"/>
  <c r="O31" i="1"/>
  <c r="P29" i="1"/>
  <c r="O29" i="1"/>
  <c r="P28" i="1"/>
  <c r="M27" i="1"/>
  <c r="P26" i="1"/>
  <c r="K40" i="1"/>
  <c r="O25" i="1"/>
  <c r="M24" i="1"/>
  <c r="O19" i="1"/>
  <c r="J23" i="1"/>
  <c r="O15" i="1"/>
  <c r="M13" i="1"/>
  <c r="R13" i="1" s="1"/>
  <c r="M9" i="1"/>
  <c r="J22" i="1"/>
  <c r="P19" i="1"/>
  <c r="P17" i="1"/>
  <c r="K21" i="1"/>
  <c r="P11" i="1"/>
  <c r="P7" i="1"/>
  <c r="L23" i="1"/>
  <c r="I23" i="1"/>
  <c r="G23" i="1"/>
  <c r="F23" i="1"/>
  <c r="E23" i="1"/>
  <c r="D23" i="1"/>
  <c r="L22" i="1"/>
  <c r="K22" i="1"/>
  <c r="I22" i="1"/>
  <c r="G22" i="1"/>
  <c r="F22" i="1"/>
  <c r="E22" i="1"/>
  <c r="D22" i="1"/>
  <c r="L21" i="1"/>
  <c r="G21" i="1"/>
  <c r="F21" i="1"/>
  <c r="E21" i="1"/>
  <c r="D21" i="1"/>
  <c r="Q19" i="1"/>
  <c r="N19" i="1"/>
  <c r="H19" i="1"/>
  <c r="Q18" i="1"/>
  <c r="P18" i="1"/>
  <c r="O18" i="1"/>
  <c r="N18" i="1"/>
  <c r="M18" i="1"/>
  <c r="H18" i="1"/>
  <c r="Q17" i="1"/>
  <c r="N17" i="1"/>
  <c r="Q16" i="1"/>
  <c r="P16" i="1"/>
  <c r="O16" i="1"/>
  <c r="N16" i="1"/>
  <c r="M16" i="1"/>
  <c r="H16" i="1"/>
  <c r="Q15" i="1"/>
  <c r="N15" i="1"/>
  <c r="H15" i="1"/>
  <c r="H17" i="1" s="1"/>
  <c r="Q14" i="1"/>
  <c r="P14" i="1"/>
  <c r="O14" i="1"/>
  <c r="N14" i="1"/>
  <c r="H14" i="1"/>
  <c r="Q13" i="1"/>
  <c r="P13" i="1"/>
  <c r="N13" i="1"/>
  <c r="H13" i="1"/>
  <c r="Q12" i="1"/>
  <c r="P12" i="1"/>
  <c r="O12" i="1"/>
  <c r="N12" i="1"/>
  <c r="M12" i="1"/>
  <c r="R12" i="1" s="1"/>
  <c r="H12" i="1"/>
  <c r="Q11" i="1"/>
  <c r="N11" i="1"/>
  <c r="Q10" i="1"/>
  <c r="P10" i="1"/>
  <c r="O10" i="1"/>
  <c r="N10" i="1"/>
  <c r="M10" i="1"/>
  <c r="R10" i="1" s="1"/>
  <c r="H10" i="1"/>
  <c r="Q9" i="1"/>
  <c r="P9" i="1"/>
  <c r="N9" i="1"/>
  <c r="H9" i="1"/>
  <c r="Q8" i="1"/>
  <c r="P8" i="1"/>
  <c r="O8" i="1"/>
  <c r="N8" i="1"/>
  <c r="Q7" i="1"/>
  <c r="N7" i="1"/>
  <c r="H7" i="1"/>
  <c r="Q6" i="1"/>
  <c r="P6" i="1"/>
  <c r="O6" i="1"/>
  <c r="H6" i="1"/>
  <c r="L41" i="1"/>
  <c r="I41" i="1"/>
  <c r="G41" i="1"/>
  <c r="F41" i="1"/>
  <c r="E41" i="1"/>
  <c r="D41" i="1"/>
  <c r="L40" i="1"/>
  <c r="I40" i="1"/>
  <c r="G40" i="1"/>
  <c r="F40" i="1"/>
  <c r="E40" i="1"/>
  <c r="D40" i="1"/>
  <c r="L39" i="1"/>
  <c r="I39" i="1"/>
  <c r="G39" i="1"/>
  <c r="F39" i="1"/>
  <c r="E39" i="1"/>
  <c r="D39" i="1"/>
  <c r="Q37" i="1"/>
  <c r="N37" i="1"/>
  <c r="H37" i="1"/>
  <c r="Q36" i="1"/>
  <c r="O36" i="1"/>
  <c r="N36" i="1"/>
  <c r="M36" i="1"/>
  <c r="H36" i="1"/>
  <c r="H38" i="1" s="1"/>
  <c r="Q35" i="1"/>
  <c r="N35" i="1"/>
  <c r="Q34" i="1"/>
  <c r="O34" i="1"/>
  <c r="N34" i="1"/>
  <c r="H34" i="1"/>
  <c r="Q33" i="1"/>
  <c r="N33" i="1"/>
  <c r="H33" i="1"/>
  <c r="Q32" i="1"/>
  <c r="O32" i="1"/>
  <c r="N32" i="1"/>
  <c r="Q31" i="1"/>
  <c r="N31" i="1"/>
  <c r="H31" i="1"/>
  <c r="Q30" i="1"/>
  <c r="P30" i="1"/>
  <c r="O30" i="1"/>
  <c r="N30" i="1"/>
  <c r="M30" i="1"/>
  <c r="H30" i="1"/>
  <c r="H32" i="1" s="1"/>
  <c r="Q29" i="1"/>
  <c r="N29" i="1"/>
  <c r="Q28" i="1"/>
  <c r="O28" i="1"/>
  <c r="N28" i="1"/>
  <c r="H28" i="1"/>
  <c r="Q27" i="1"/>
  <c r="P27" i="1"/>
  <c r="N27" i="1"/>
  <c r="H27" i="1"/>
  <c r="H29" i="1" s="1"/>
  <c r="Q26" i="1"/>
  <c r="O26" i="1"/>
  <c r="N26" i="1"/>
  <c r="Q25" i="1"/>
  <c r="P25" i="1"/>
  <c r="N25" i="1"/>
  <c r="H25" i="1"/>
  <c r="Q24" i="1"/>
  <c r="O24" i="1"/>
  <c r="N24" i="1"/>
  <c r="H24" i="1"/>
  <c r="J59" i="1"/>
  <c r="G59" i="1"/>
  <c r="F59" i="1"/>
  <c r="E59" i="1"/>
  <c r="D59" i="1"/>
  <c r="J58" i="1"/>
  <c r="O58" i="1" s="1"/>
  <c r="I58" i="1"/>
  <c r="G58" i="1"/>
  <c r="F58" i="1"/>
  <c r="E58" i="1"/>
  <c r="D58" i="1"/>
  <c r="J57" i="1"/>
  <c r="I57" i="1"/>
  <c r="G57" i="1"/>
  <c r="F57" i="1"/>
  <c r="E57" i="1"/>
  <c r="D57" i="1"/>
  <c r="P55" i="1"/>
  <c r="O55" i="1"/>
  <c r="N55" i="1"/>
  <c r="M55" i="1"/>
  <c r="H55" i="1"/>
  <c r="O54" i="1"/>
  <c r="N54" i="1"/>
  <c r="H54" i="1"/>
  <c r="Q53" i="1"/>
  <c r="P53" i="1"/>
  <c r="O53" i="1"/>
  <c r="N53" i="1"/>
  <c r="Q52" i="1"/>
  <c r="O52" i="1"/>
  <c r="H52" i="1"/>
  <c r="H53" i="1" s="1"/>
  <c r="P51" i="1"/>
  <c r="O51" i="1"/>
  <c r="N51" i="1"/>
  <c r="M51" i="1"/>
  <c r="R51" i="1" s="1"/>
  <c r="H51" i="1"/>
  <c r="O50" i="1"/>
  <c r="N50" i="1"/>
  <c r="Q49" i="1"/>
  <c r="P49" i="1"/>
  <c r="O49" i="1"/>
  <c r="N49" i="1"/>
  <c r="H49" i="1"/>
  <c r="P48" i="1"/>
  <c r="O48" i="1"/>
  <c r="M48" i="1"/>
  <c r="H48" i="1"/>
  <c r="P47" i="1"/>
  <c r="O47" i="1"/>
  <c r="N47" i="1"/>
  <c r="P46" i="1"/>
  <c r="O46" i="1"/>
  <c r="H46" i="1"/>
  <c r="Q45" i="1"/>
  <c r="P45" i="1"/>
  <c r="O45" i="1"/>
  <c r="N45" i="1"/>
  <c r="H45" i="1"/>
  <c r="P44" i="1"/>
  <c r="O44" i="1"/>
  <c r="Q43" i="1"/>
  <c r="P43" i="1"/>
  <c r="O43" i="1"/>
  <c r="N43" i="1"/>
  <c r="H43" i="1"/>
  <c r="Q42" i="1"/>
  <c r="O42" i="1"/>
  <c r="H42" i="1"/>
  <c r="J77" i="1"/>
  <c r="I77" i="1"/>
  <c r="G77" i="1"/>
  <c r="F77" i="1"/>
  <c r="E77" i="1"/>
  <c r="D77" i="1"/>
  <c r="L76" i="1"/>
  <c r="J76" i="1"/>
  <c r="G76" i="1"/>
  <c r="F76" i="1"/>
  <c r="E76" i="1"/>
  <c r="D76" i="1"/>
  <c r="L75" i="1"/>
  <c r="K75" i="1"/>
  <c r="J75" i="1"/>
  <c r="I75" i="1"/>
  <c r="G75" i="1"/>
  <c r="F75" i="1"/>
  <c r="E75" i="1"/>
  <c r="D75" i="1"/>
  <c r="Q73" i="1"/>
  <c r="P73" i="1"/>
  <c r="O73" i="1"/>
  <c r="N73" i="1"/>
  <c r="M73" i="1"/>
  <c r="H73" i="1"/>
  <c r="Q72" i="1"/>
  <c r="P72" i="1"/>
  <c r="O72" i="1"/>
  <c r="M72" i="1"/>
  <c r="H72" i="1"/>
  <c r="Q71" i="1"/>
  <c r="P71" i="1"/>
  <c r="O71" i="1"/>
  <c r="N71" i="1"/>
  <c r="Q70" i="1"/>
  <c r="P70" i="1"/>
  <c r="O70" i="1"/>
  <c r="H70" i="1"/>
  <c r="Q69" i="1"/>
  <c r="P69" i="1"/>
  <c r="O69" i="1"/>
  <c r="N69" i="1"/>
  <c r="M69" i="1"/>
  <c r="R69" i="1" s="1"/>
  <c r="H69" i="1"/>
  <c r="Q68" i="1"/>
  <c r="O68" i="1"/>
  <c r="N68" i="1"/>
  <c r="Q67" i="1"/>
  <c r="P67" i="1"/>
  <c r="O67" i="1"/>
  <c r="N67" i="1"/>
  <c r="M67" i="1"/>
  <c r="H67" i="1"/>
  <c r="Q66" i="1"/>
  <c r="P66" i="1"/>
  <c r="O66" i="1"/>
  <c r="H66" i="1"/>
  <c r="H68" i="1" s="1"/>
  <c r="Q65" i="1"/>
  <c r="P65" i="1"/>
  <c r="O65" i="1"/>
  <c r="N65" i="1"/>
  <c r="Q64" i="1"/>
  <c r="O64" i="1"/>
  <c r="N64" i="1"/>
  <c r="M64" i="1"/>
  <c r="H64" i="1"/>
  <c r="H76" i="1" s="1"/>
  <c r="Q63" i="1"/>
  <c r="P63" i="1"/>
  <c r="O63" i="1"/>
  <c r="N63" i="1"/>
  <c r="M63" i="1"/>
  <c r="H63" i="1"/>
  <c r="Q62" i="1"/>
  <c r="O62" i="1"/>
  <c r="Q61" i="1"/>
  <c r="P61" i="1"/>
  <c r="O61" i="1"/>
  <c r="N61" i="1"/>
  <c r="M61" i="1"/>
  <c r="R61" i="1" s="1"/>
  <c r="H61" i="1"/>
  <c r="Q60" i="1"/>
  <c r="O60" i="1"/>
  <c r="M60" i="1"/>
  <c r="R60" i="1" s="1"/>
  <c r="H60" i="1"/>
  <c r="L95" i="1"/>
  <c r="G95" i="1"/>
  <c r="F95" i="1"/>
  <c r="E95" i="1"/>
  <c r="D95" i="1"/>
  <c r="L94" i="1"/>
  <c r="J94" i="1"/>
  <c r="G94" i="1"/>
  <c r="F94" i="1"/>
  <c r="E94" i="1"/>
  <c r="D94" i="1"/>
  <c r="K93" i="1"/>
  <c r="G93" i="1"/>
  <c r="F93" i="1"/>
  <c r="E93" i="1"/>
  <c r="D93" i="1"/>
  <c r="Q91" i="1"/>
  <c r="P91" i="1"/>
  <c r="N91" i="1"/>
  <c r="H91" i="1"/>
  <c r="H92" i="1" s="1"/>
  <c r="Q90" i="1"/>
  <c r="O90" i="1"/>
  <c r="H90" i="1"/>
  <c r="Q89" i="1"/>
  <c r="P89" i="1"/>
  <c r="O89" i="1"/>
  <c r="N89" i="1"/>
  <c r="Q88" i="1"/>
  <c r="O88" i="1"/>
  <c r="H88" i="1"/>
  <c r="Q87" i="1"/>
  <c r="P87" i="1"/>
  <c r="N87" i="1"/>
  <c r="H87" i="1"/>
  <c r="Q86" i="1"/>
  <c r="O86" i="1"/>
  <c r="Q85" i="1"/>
  <c r="P85" i="1"/>
  <c r="N85" i="1"/>
  <c r="M85" i="1"/>
  <c r="H85" i="1"/>
  <c r="Q84" i="1"/>
  <c r="O84" i="1"/>
  <c r="N84" i="1"/>
  <c r="H84" i="1"/>
  <c r="H86" i="1" s="1"/>
  <c r="Q83" i="1"/>
  <c r="P83" i="1"/>
  <c r="O83" i="1"/>
  <c r="N83" i="1"/>
  <c r="Q82" i="1"/>
  <c r="P82" i="1"/>
  <c r="O82" i="1"/>
  <c r="M82" i="1"/>
  <c r="R82" i="1" s="1"/>
  <c r="H82" i="1"/>
  <c r="Q81" i="1"/>
  <c r="P81" i="1"/>
  <c r="N81" i="1"/>
  <c r="H81" i="1"/>
  <c r="H83" i="1" s="1"/>
  <c r="Q80" i="1"/>
  <c r="O80" i="1"/>
  <c r="Q79" i="1"/>
  <c r="P79" i="1"/>
  <c r="O79" i="1"/>
  <c r="N79" i="1"/>
  <c r="M79" i="1"/>
  <c r="R79" i="1" s="1"/>
  <c r="H79" i="1"/>
  <c r="Q78" i="1"/>
  <c r="O78" i="1"/>
  <c r="N78" i="1"/>
  <c r="H78" i="1"/>
  <c r="H93" i="1" s="1"/>
  <c r="L113" i="1"/>
  <c r="Q113" i="1" s="1"/>
  <c r="K113" i="1"/>
  <c r="G113" i="1"/>
  <c r="F113" i="1"/>
  <c r="E113" i="1"/>
  <c r="D113" i="1"/>
  <c r="K112" i="1"/>
  <c r="P112" i="1" s="1"/>
  <c r="G112" i="1"/>
  <c r="F112" i="1"/>
  <c r="E112" i="1"/>
  <c r="D112" i="1"/>
  <c r="J111" i="1"/>
  <c r="G111" i="1"/>
  <c r="F111" i="1"/>
  <c r="E111" i="1"/>
  <c r="D111" i="1"/>
  <c r="Q109" i="1"/>
  <c r="P109" i="1"/>
  <c r="H109" i="1"/>
  <c r="Q108" i="1"/>
  <c r="O108" i="1"/>
  <c r="N108" i="1"/>
  <c r="H108" i="1"/>
  <c r="H110" i="1" s="1"/>
  <c r="P107" i="1"/>
  <c r="O106" i="1"/>
  <c r="M106" i="1"/>
  <c r="R106" i="1" s="1"/>
  <c r="H106" i="1"/>
  <c r="Q105" i="1"/>
  <c r="P105" i="1"/>
  <c r="H105" i="1"/>
  <c r="H107" i="1" s="1"/>
  <c r="Q104" i="1"/>
  <c r="O104" i="1"/>
  <c r="P103" i="1"/>
  <c r="M103" i="1"/>
  <c r="H103" i="1"/>
  <c r="Q102" i="1"/>
  <c r="O102" i="1"/>
  <c r="N102" i="1"/>
  <c r="H102" i="1"/>
  <c r="H104" i="1" s="1"/>
  <c r="Q101" i="1"/>
  <c r="P101" i="1"/>
  <c r="O101" i="1"/>
  <c r="P100" i="1"/>
  <c r="O100" i="1"/>
  <c r="N100" i="1"/>
  <c r="M100" i="1"/>
  <c r="H100" i="1"/>
  <c r="Q99" i="1"/>
  <c r="P99" i="1"/>
  <c r="O99" i="1"/>
  <c r="N99" i="1"/>
  <c r="H99" i="1"/>
  <c r="H101" i="1" s="1"/>
  <c r="O98" i="1"/>
  <c r="P97" i="1"/>
  <c r="H97" i="1"/>
  <c r="Q96" i="1"/>
  <c r="P96" i="1"/>
  <c r="O96" i="1"/>
  <c r="N96" i="1"/>
  <c r="H96" i="1"/>
  <c r="H98" i="1" s="1"/>
  <c r="L131" i="1"/>
  <c r="K131" i="1"/>
  <c r="J131" i="1"/>
  <c r="I131" i="1"/>
  <c r="G131" i="1"/>
  <c r="F131" i="1"/>
  <c r="E131" i="1"/>
  <c r="D131" i="1"/>
  <c r="L130" i="1"/>
  <c r="K130" i="1"/>
  <c r="J130" i="1"/>
  <c r="I130" i="1"/>
  <c r="G130" i="1"/>
  <c r="F130" i="1"/>
  <c r="E130" i="1"/>
  <c r="D130" i="1"/>
  <c r="L129" i="1"/>
  <c r="K129" i="1"/>
  <c r="I129" i="1"/>
  <c r="G129" i="1"/>
  <c r="F129" i="1"/>
  <c r="E129" i="1"/>
  <c r="D129" i="1"/>
  <c r="Q127" i="1"/>
  <c r="O127" i="1"/>
  <c r="N127" i="1"/>
  <c r="H127" i="1"/>
  <c r="Q126" i="1"/>
  <c r="Q128" i="1" s="1"/>
  <c r="P126" i="1"/>
  <c r="O126" i="1"/>
  <c r="O128" i="1" s="1"/>
  <c r="N126" i="1"/>
  <c r="H126" i="1"/>
  <c r="H128" i="1" s="1"/>
  <c r="Q125" i="1"/>
  <c r="O125" i="1"/>
  <c r="N125" i="1"/>
  <c r="Q124" i="1"/>
  <c r="N124" i="1"/>
  <c r="H124" i="1"/>
  <c r="Q123" i="1"/>
  <c r="P123" i="1"/>
  <c r="O123" i="1"/>
  <c r="N123" i="1"/>
  <c r="H123" i="1"/>
  <c r="O122" i="1"/>
  <c r="N122" i="1"/>
  <c r="Q121" i="1"/>
  <c r="P121" i="1"/>
  <c r="O121" i="1"/>
  <c r="N121" i="1"/>
  <c r="M121" i="1"/>
  <c r="H121" i="1"/>
  <c r="O120" i="1"/>
  <c r="N120" i="1"/>
  <c r="H120" i="1"/>
  <c r="H122" i="1" s="1"/>
  <c r="Q119" i="1"/>
  <c r="P119" i="1"/>
  <c r="O119" i="1"/>
  <c r="N119" i="1"/>
  <c r="Q118" i="1"/>
  <c r="N118" i="1"/>
  <c r="M118" i="1"/>
  <c r="H118" i="1"/>
  <c r="R118" i="1" s="1"/>
  <c r="Q117" i="1"/>
  <c r="O117" i="1"/>
  <c r="N117" i="1"/>
  <c r="H117" i="1"/>
  <c r="Q116" i="1"/>
  <c r="P116" i="1"/>
  <c r="N116" i="1"/>
  <c r="Q115" i="1"/>
  <c r="O115" i="1"/>
  <c r="N115" i="1"/>
  <c r="M115" i="1"/>
  <c r="H115" i="1"/>
  <c r="P114" i="1"/>
  <c r="N114" i="1"/>
  <c r="M114" i="1"/>
  <c r="H114" i="1"/>
  <c r="H129" i="1" s="1"/>
  <c r="L149" i="1"/>
  <c r="K149" i="1"/>
  <c r="J149" i="1"/>
  <c r="O149" i="1" s="1"/>
  <c r="I149" i="1"/>
  <c r="N149" i="1" s="1"/>
  <c r="G149" i="1"/>
  <c r="F149" i="1"/>
  <c r="E149" i="1"/>
  <c r="D149" i="1"/>
  <c r="L148" i="1"/>
  <c r="Q148" i="1" s="1"/>
  <c r="K148" i="1"/>
  <c r="J148" i="1"/>
  <c r="I148" i="1"/>
  <c r="N148" i="1" s="1"/>
  <c r="G148" i="1"/>
  <c r="F148" i="1"/>
  <c r="E148" i="1"/>
  <c r="D148" i="1"/>
  <c r="P147" i="1"/>
  <c r="O147" i="1"/>
  <c r="L147" i="1"/>
  <c r="K147" i="1"/>
  <c r="J147" i="1"/>
  <c r="I147" i="1"/>
  <c r="G147" i="1"/>
  <c r="F147" i="1"/>
  <c r="E147" i="1"/>
  <c r="D147" i="1"/>
  <c r="N147" i="1" s="1"/>
  <c r="Q145" i="1"/>
  <c r="P145" i="1"/>
  <c r="O145" i="1"/>
  <c r="N145" i="1"/>
  <c r="M145" i="1"/>
  <c r="H145" i="1"/>
  <c r="R145" i="1" s="1"/>
  <c r="Q144" i="1"/>
  <c r="P144" i="1"/>
  <c r="P146" i="1" s="1"/>
  <c r="O144" i="1"/>
  <c r="O146" i="1" s="1"/>
  <c r="N144" i="1"/>
  <c r="N146" i="1" s="1"/>
  <c r="M144" i="1"/>
  <c r="H144" i="1"/>
  <c r="H146" i="1" s="1"/>
  <c r="Q143" i="1"/>
  <c r="P143" i="1"/>
  <c r="O143" i="1"/>
  <c r="N143" i="1"/>
  <c r="Q142" i="1"/>
  <c r="P142" i="1"/>
  <c r="O142" i="1"/>
  <c r="N142" i="1"/>
  <c r="M142" i="1"/>
  <c r="M143" i="1" s="1"/>
  <c r="H142" i="1"/>
  <c r="R142" i="1" s="1"/>
  <c r="Q141" i="1"/>
  <c r="P141" i="1"/>
  <c r="O141" i="1"/>
  <c r="N141" i="1"/>
  <c r="M141" i="1"/>
  <c r="H141" i="1"/>
  <c r="H143" i="1" s="1"/>
  <c r="Q140" i="1"/>
  <c r="P140" i="1"/>
  <c r="O140" i="1"/>
  <c r="N140" i="1"/>
  <c r="Q139" i="1"/>
  <c r="P139" i="1"/>
  <c r="O139" i="1"/>
  <c r="N139" i="1"/>
  <c r="M139" i="1"/>
  <c r="H139" i="1"/>
  <c r="Q138" i="1"/>
  <c r="P138" i="1"/>
  <c r="O138" i="1"/>
  <c r="N138" i="1"/>
  <c r="M138" i="1"/>
  <c r="M140" i="1" s="1"/>
  <c r="H138" i="1"/>
  <c r="H140" i="1" s="1"/>
  <c r="Q137" i="1"/>
  <c r="P137" i="1"/>
  <c r="O137" i="1"/>
  <c r="N137" i="1"/>
  <c r="Q136" i="1"/>
  <c r="P136" i="1"/>
  <c r="O136" i="1"/>
  <c r="N136" i="1"/>
  <c r="M136" i="1"/>
  <c r="H136" i="1"/>
  <c r="Q135" i="1"/>
  <c r="P135" i="1"/>
  <c r="O135" i="1"/>
  <c r="N135" i="1"/>
  <c r="M135" i="1"/>
  <c r="M137" i="1" s="1"/>
  <c r="H135" i="1"/>
  <c r="Q134" i="1"/>
  <c r="P134" i="1"/>
  <c r="O134" i="1"/>
  <c r="N134" i="1"/>
  <c r="Q133" i="1"/>
  <c r="P133" i="1"/>
  <c r="O133" i="1"/>
  <c r="N133" i="1"/>
  <c r="M133" i="1"/>
  <c r="H133" i="1"/>
  <c r="Q132" i="1"/>
  <c r="P132" i="1"/>
  <c r="O132" i="1"/>
  <c r="N132" i="1"/>
  <c r="M132" i="1"/>
  <c r="M147" i="1" s="1"/>
  <c r="H132" i="1"/>
  <c r="H134" i="1" s="1"/>
  <c r="L167" i="1"/>
  <c r="K167" i="1"/>
  <c r="J167" i="1"/>
  <c r="I167" i="1"/>
  <c r="G167" i="1"/>
  <c r="F167" i="1"/>
  <c r="P167" i="1" s="1"/>
  <c r="E167" i="1"/>
  <c r="D167" i="1"/>
  <c r="L166" i="1"/>
  <c r="K166" i="1"/>
  <c r="J166" i="1"/>
  <c r="I166" i="1"/>
  <c r="G166" i="1"/>
  <c r="Q166" i="1" s="1"/>
  <c r="F166" i="1"/>
  <c r="E166" i="1"/>
  <c r="D166" i="1"/>
  <c r="L165" i="1"/>
  <c r="K165" i="1"/>
  <c r="J165" i="1"/>
  <c r="I165" i="1"/>
  <c r="G165" i="1"/>
  <c r="Q165" i="1" s="1"/>
  <c r="F165" i="1"/>
  <c r="P165" i="1" s="1"/>
  <c r="E165" i="1"/>
  <c r="D165" i="1"/>
  <c r="Q163" i="1"/>
  <c r="P163" i="1"/>
  <c r="O163" i="1"/>
  <c r="N163" i="1"/>
  <c r="M163" i="1"/>
  <c r="H163" i="1"/>
  <c r="Q162" i="1"/>
  <c r="P162" i="1"/>
  <c r="O162" i="1"/>
  <c r="O164" i="1" s="1"/>
  <c r="N162" i="1"/>
  <c r="M162" i="1"/>
  <c r="M164" i="1" s="1"/>
  <c r="H162" i="1"/>
  <c r="H164" i="1" s="1"/>
  <c r="Q161" i="1"/>
  <c r="P161" i="1"/>
  <c r="O161" i="1"/>
  <c r="N161" i="1"/>
  <c r="Q160" i="1"/>
  <c r="P160" i="1"/>
  <c r="O160" i="1"/>
  <c r="N160" i="1"/>
  <c r="M160" i="1"/>
  <c r="H160" i="1"/>
  <c r="Q159" i="1"/>
  <c r="P159" i="1"/>
  <c r="O159" i="1"/>
  <c r="N159" i="1"/>
  <c r="M159" i="1"/>
  <c r="H159" i="1"/>
  <c r="R159" i="1" s="1"/>
  <c r="Q158" i="1"/>
  <c r="P158" i="1"/>
  <c r="O158" i="1"/>
  <c r="N158" i="1"/>
  <c r="H158" i="1"/>
  <c r="Q157" i="1"/>
  <c r="P157" i="1"/>
  <c r="O157" i="1"/>
  <c r="N157" i="1"/>
  <c r="M157" i="1"/>
  <c r="H157" i="1"/>
  <c r="R157" i="1" s="1"/>
  <c r="Q156" i="1"/>
  <c r="P156" i="1"/>
  <c r="O156" i="1"/>
  <c r="N156" i="1"/>
  <c r="M156" i="1"/>
  <c r="M158" i="1" s="1"/>
  <c r="H156" i="1"/>
  <c r="Q155" i="1"/>
  <c r="P155" i="1"/>
  <c r="O155" i="1"/>
  <c r="N155" i="1"/>
  <c r="Q154" i="1"/>
  <c r="P154" i="1"/>
  <c r="O154" i="1"/>
  <c r="N154" i="1"/>
  <c r="M154" i="1"/>
  <c r="H154" i="1"/>
  <c r="R154" i="1" s="1"/>
  <c r="Q153" i="1"/>
  <c r="P153" i="1"/>
  <c r="O153" i="1"/>
  <c r="N153" i="1"/>
  <c r="M153" i="1"/>
  <c r="M155" i="1" s="1"/>
  <c r="H153" i="1"/>
  <c r="Q152" i="1"/>
  <c r="P152" i="1"/>
  <c r="O152" i="1"/>
  <c r="N152" i="1"/>
  <c r="Q151" i="1"/>
  <c r="P151" i="1"/>
  <c r="O151" i="1"/>
  <c r="N151" i="1"/>
  <c r="M151" i="1"/>
  <c r="M166" i="1" s="1"/>
  <c r="H151" i="1"/>
  <c r="Q150" i="1"/>
  <c r="P150" i="1"/>
  <c r="O150" i="1"/>
  <c r="N150" i="1"/>
  <c r="M150" i="1"/>
  <c r="H150" i="1"/>
  <c r="H165" i="1" s="1"/>
  <c r="D201" i="1"/>
  <c r="E201" i="1"/>
  <c r="F201" i="1"/>
  <c r="G201" i="1"/>
  <c r="H186" i="1"/>
  <c r="M186" i="1"/>
  <c r="M188" i="1" s="1"/>
  <c r="N186" i="1"/>
  <c r="O186" i="1"/>
  <c r="P186" i="1"/>
  <c r="Q186" i="1"/>
  <c r="H187" i="1"/>
  <c r="M187" i="1"/>
  <c r="N187" i="1"/>
  <c r="O187" i="1"/>
  <c r="P187" i="1"/>
  <c r="Q187" i="1"/>
  <c r="N188" i="1"/>
  <c r="O188" i="1"/>
  <c r="P188" i="1"/>
  <c r="Q188" i="1"/>
  <c r="H189" i="1"/>
  <c r="M189" i="1"/>
  <c r="N189" i="1"/>
  <c r="O189" i="1"/>
  <c r="P189" i="1"/>
  <c r="Q189" i="1"/>
  <c r="H190" i="1"/>
  <c r="M190" i="1"/>
  <c r="N190" i="1"/>
  <c r="O190" i="1"/>
  <c r="P190" i="1"/>
  <c r="Q190" i="1"/>
  <c r="H191" i="1"/>
  <c r="N191" i="1"/>
  <c r="O191" i="1"/>
  <c r="P191" i="1"/>
  <c r="Q191" i="1"/>
  <c r="H192" i="1"/>
  <c r="M192" i="1"/>
  <c r="M194" i="1" s="1"/>
  <c r="N192" i="1"/>
  <c r="O192" i="1"/>
  <c r="P192" i="1"/>
  <c r="Q192" i="1"/>
  <c r="H193" i="1"/>
  <c r="R193" i="1" s="1"/>
  <c r="M193" i="1"/>
  <c r="N193" i="1"/>
  <c r="O193" i="1"/>
  <c r="P193" i="1"/>
  <c r="Q193" i="1"/>
  <c r="N194" i="1"/>
  <c r="O194" i="1"/>
  <c r="P194" i="1"/>
  <c r="Q194" i="1"/>
  <c r="H195" i="1"/>
  <c r="M195" i="1"/>
  <c r="N195" i="1"/>
  <c r="O195" i="1"/>
  <c r="P195" i="1"/>
  <c r="Q195" i="1"/>
  <c r="H196" i="1"/>
  <c r="M196" i="1"/>
  <c r="N196" i="1"/>
  <c r="O196" i="1"/>
  <c r="P196" i="1"/>
  <c r="Q196" i="1"/>
  <c r="N197" i="1"/>
  <c r="O197" i="1"/>
  <c r="P197" i="1"/>
  <c r="Q197" i="1"/>
  <c r="H198" i="1"/>
  <c r="M198" i="1"/>
  <c r="M200" i="1" s="1"/>
  <c r="N198" i="1"/>
  <c r="O198" i="1"/>
  <c r="P198" i="1"/>
  <c r="Q198" i="1"/>
  <c r="H199" i="1"/>
  <c r="M199" i="1"/>
  <c r="N199" i="1"/>
  <c r="O199" i="1"/>
  <c r="P199" i="1"/>
  <c r="Q199" i="1"/>
  <c r="I201" i="1"/>
  <c r="N201" i="1" s="1"/>
  <c r="J201" i="1"/>
  <c r="K201" i="1"/>
  <c r="P201" i="1" s="1"/>
  <c r="L201" i="1"/>
  <c r="Q201" i="1"/>
  <c r="D202" i="1"/>
  <c r="N202" i="1" s="1"/>
  <c r="E202" i="1"/>
  <c r="F202" i="1"/>
  <c r="G202" i="1"/>
  <c r="I202" i="1"/>
  <c r="J202" i="1"/>
  <c r="K202" i="1"/>
  <c r="L202" i="1"/>
  <c r="D203" i="1"/>
  <c r="N203" i="1" s="1"/>
  <c r="E203" i="1"/>
  <c r="F203" i="1"/>
  <c r="P203" i="1" s="1"/>
  <c r="G203" i="1"/>
  <c r="I203" i="1"/>
  <c r="J203" i="1"/>
  <c r="K203" i="1"/>
  <c r="L203" i="1"/>
  <c r="M152" i="1" l="1"/>
  <c r="M161" i="1"/>
  <c r="N164" i="1"/>
  <c r="R151" i="1"/>
  <c r="R158" i="1"/>
  <c r="Q164" i="1"/>
  <c r="N165" i="1"/>
  <c r="N166" i="1"/>
  <c r="N167" i="1"/>
  <c r="M165" i="1"/>
  <c r="R153" i="1"/>
  <c r="R163" i="1"/>
  <c r="O166" i="1"/>
  <c r="O167" i="1"/>
  <c r="P166" i="1"/>
  <c r="R160" i="1"/>
  <c r="H155" i="1"/>
  <c r="R155" i="1" s="1"/>
  <c r="Q167" i="1"/>
  <c r="P164" i="1"/>
  <c r="O165" i="1"/>
  <c r="M148" i="1"/>
  <c r="Q147" i="1"/>
  <c r="O148" i="1"/>
  <c r="R140" i="1"/>
  <c r="M146" i="1"/>
  <c r="M149" i="1" s="1"/>
  <c r="P148" i="1"/>
  <c r="P149" i="1"/>
  <c r="R143" i="1"/>
  <c r="R133" i="1"/>
  <c r="R136" i="1"/>
  <c r="Q149" i="1"/>
  <c r="R139" i="1"/>
  <c r="H137" i="1"/>
  <c r="R137" i="1" s="1"/>
  <c r="R141" i="1"/>
  <c r="Q146" i="1"/>
  <c r="M116" i="1"/>
  <c r="Q129" i="1"/>
  <c r="Q130" i="1"/>
  <c r="H130" i="1"/>
  <c r="H119" i="1"/>
  <c r="H131" i="1" s="1"/>
  <c r="R121" i="1"/>
  <c r="P129" i="1"/>
  <c r="M104" i="1"/>
  <c r="O111" i="1"/>
  <c r="N113" i="1"/>
  <c r="P113" i="1"/>
  <c r="H113" i="1"/>
  <c r="H111" i="1"/>
  <c r="O110" i="1"/>
  <c r="Q93" i="1"/>
  <c r="H94" i="1"/>
  <c r="H89" i="1"/>
  <c r="H80" i="1"/>
  <c r="N95" i="1"/>
  <c r="R67" i="1"/>
  <c r="M74" i="1"/>
  <c r="R73" i="1"/>
  <c r="H71" i="1"/>
  <c r="H74" i="1"/>
  <c r="O75" i="1"/>
  <c r="Q76" i="1"/>
  <c r="H75" i="1"/>
  <c r="P75" i="1"/>
  <c r="N74" i="1"/>
  <c r="P76" i="1"/>
  <c r="H65" i="1"/>
  <c r="Q77" i="1"/>
  <c r="H56" i="1"/>
  <c r="N59" i="1"/>
  <c r="H50" i="1"/>
  <c r="N56" i="1"/>
  <c r="H58" i="1"/>
  <c r="H57" i="1"/>
  <c r="N57" i="1"/>
  <c r="R54" i="1"/>
  <c r="Q41" i="1"/>
  <c r="Q40" i="1"/>
  <c r="P40" i="1"/>
  <c r="H39" i="1"/>
  <c r="H35" i="1"/>
  <c r="N129" i="1"/>
  <c r="M86" i="1"/>
  <c r="Q92" i="1"/>
  <c r="N92" i="1"/>
  <c r="P92" i="1"/>
  <c r="O92" i="1"/>
  <c r="P74" i="1"/>
  <c r="O56" i="1"/>
  <c r="P56" i="1"/>
  <c r="Q56" i="1"/>
  <c r="Q39" i="1"/>
  <c r="Q38" i="1"/>
  <c r="N38" i="1"/>
  <c r="M11" i="1"/>
  <c r="M122" i="1"/>
  <c r="R120" i="1"/>
  <c r="M117" i="1"/>
  <c r="M119" i="1" s="1"/>
  <c r="R127" i="1"/>
  <c r="O129" i="1"/>
  <c r="N130" i="1"/>
  <c r="N131" i="1"/>
  <c r="P128" i="1"/>
  <c r="O114" i="1"/>
  <c r="M124" i="1"/>
  <c r="M125" i="1" s="1"/>
  <c r="M127" i="1"/>
  <c r="M128" i="1" s="1"/>
  <c r="O130" i="1"/>
  <c r="O131" i="1"/>
  <c r="R123" i="1"/>
  <c r="P130" i="1"/>
  <c r="Q131" i="1"/>
  <c r="P131" i="1"/>
  <c r="N128" i="1"/>
  <c r="R99" i="1"/>
  <c r="M101" i="1"/>
  <c r="N110" i="1"/>
  <c r="R104" i="1"/>
  <c r="N107" i="1"/>
  <c r="Q111" i="1"/>
  <c r="M105" i="1"/>
  <c r="M111" i="1" s="1"/>
  <c r="R111" i="1" s="1"/>
  <c r="O107" i="1"/>
  <c r="P108" i="1"/>
  <c r="P110" i="1" s="1"/>
  <c r="I111" i="1"/>
  <c r="N111" i="1" s="1"/>
  <c r="O113" i="1"/>
  <c r="P111" i="1"/>
  <c r="M97" i="1"/>
  <c r="R97" i="1" s="1"/>
  <c r="R101" i="1"/>
  <c r="Q110" i="1"/>
  <c r="Q112" i="1"/>
  <c r="I112" i="1"/>
  <c r="N112" i="1" s="1"/>
  <c r="O97" i="1"/>
  <c r="R100" i="1"/>
  <c r="M109" i="1"/>
  <c r="R109" i="1" s="1"/>
  <c r="Q97" i="1"/>
  <c r="R103" i="1"/>
  <c r="M93" i="1"/>
  <c r="R93" i="1" s="1"/>
  <c r="R78" i="1"/>
  <c r="M81" i="1"/>
  <c r="M83" i="1" s="1"/>
  <c r="M87" i="1"/>
  <c r="N88" i="1"/>
  <c r="M91" i="1"/>
  <c r="M94" i="1" s="1"/>
  <c r="R94" i="1" s="1"/>
  <c r="P93" i="1"/>
  <c r="O94" i="1"/>
  <c r="O95" i="1"/>
  <c r="P94" i="1"/>
  <c r="O81" i="1"/>
  <c r="M90" i="1"/>
  <c r="I93" i="1"/>
  <c r="N93" i="1" s="1"/>
  <c r="Q94" i="1"/>
  <c r="Q95" i="1"/>
  <c r="P95" i="1"/>
  <c r="I94" i="1"/>
  <c r="N94" i="1" s="1"/>
  <c r="R85" i="1"/>
  <c r="R83" i="1"/>
  <c r="R86" i="1"/>
  <c r="O93" i="1"/>
  <c r="Q74" i="1"/>
  <c r="N75" i="1"/>
  <c r="P64" i="1"/>
  <c r="M66" i="1"/>
  <c r="M70" i="1"/>
  <c r="R70" i="1" s="1"/>
  <c r="N76" i="1"/>
  <c r="O76" i="1"/>
  <c r="N77" i="1"/>
  <c r="M65" i="1"/>
  <c r="R65" i="1" s="1"/>
  <c r="Q75" i="1"/>
  <c r="O77" i="1"/>
  <c r="O74" i="1"/>
  <c r="P77" i="1"/>
  <c r="M62" i="1"/>
  <c r="R45" i="1"/>
  <c r="Q59" i="1"/>
  <c r="M43" i="1"/>
  <c r="R43" i="1" s="1"/>
  <c r="K57" i="1"/>
  <c r="P57" i="1" s="1"/>
  <c r="M46" i="1"/>
  <c r="R49" i="1"/>
  <c r="M42" i="1"/>
  <c r="M52" i="1"/>
  <c r="R52" i="1" s="1"/>
  <c r="R55" i="1"/>
  <c r="O57" i="1"/>
  <c r="N58" i="1"/>
  <c r="M56" i="1"/>
  <c r="Q57" i="1"/>
  <c r="P58" i="1"/>
  <c r="O59" i="1"/>
  <c r="Q58" i="1"/>
  <c r="P38" i="1"/>
  <c r="P24" i="1"/>
  <c r="O27" i="1"/>
  <c r="M34" i="1"/>
  <c r="R34" i="1" s="1"/>
  <c r="M37" i="1"/>
  <c r="R37" i="1" s="1"/>
  <c r="P41" i="1"/>
  <c r="M33" i="1"/>
  <c r="M25" i="1"/>
  <c r="R30" i="1"/>
  <c r="J39" i="1"/>
  <c r="O39" i="1" s="1"/>
  <c r="J40" i="1"/>
  <c r="O40" i="1" s="1"/>
  <c r="J41" i="1"/>
  <c r="O41" i="1" s="1"/>
  <c r="M28" i="1"/>
  <c r="M29" i="1" s="1"/>
  <c r="R29" i="1" s="1"/>
  <c r="O38" i="1"/>
  <c r="K39" i="1"/>
  <c r="P39" i="1" s="1"/>
  <c r="M31" i="1"/>
  <c r="R31" i="1" s="1"/>
  <c r="N39" i="1"/>
  <c r="N40" i="1"/>
  <c r="N41" i="1"/>
  <c r="O7" i="1"/>
  <c r="O17" i="1"/>
  <c r="N23" i="1"/>
  <c r="R18" i="1"/>
  <c r="M6" i="1"/>
  <c r="I21" i="1"/>
  <c r="N21" i="1" s="1"/>
  <c r="J21" i="1"/>
  <c r="O21" i="1" s="1"/>
  <c r="M15" i="1"/>
  <c r="M17" i="1" s="1"/>
  <c r="R17" i="1" s="1"/>
  <c r="O9" i="1"/>
  <c r="O13" i="1"/>
  <c r="M19" i="1"/>
  <c r="R19" i="1" s="1"/>
  <c r="R20" i="1" s="1"/>
  <c r="Q21" i="1"/>
  <c r="K23" i="1"/>
  <c r="P23" i="1" s="1"/>
  <c r="O11" i="1"/>
  <c r="M7" i="1"/>
  <c r="R7" i="1" s="1"/>
  <c r="N22" i="1"/>
  <c r="P15" i="1"/>
  <c r="O22" i="1"/>
  <c r="O23" i="1"/>
  <c r="Q20" i="1"/>
  <c r="P22" i="1"/>
  <c r="M14" i="1"/>
  <c r="R14" i="1" s="1"/>
  <c r="R16" i="1"/>
  <c r="P21" i="1"/>
  <c r="Q22" i="1"/>
  <c r="Q23" i="1"/>
  <c r="N6" i="1"/>
  <c r="N20" i="1"/>
  <c r="H21" i="1"/>
  <c r="O20" i="1"/>
  <c r="H11" i="1"/>
  <c r="P20" i="1"/>
  <c r="H20" i="1"/>
  <c r="H8" i="1"/>
  <c r="R9" i="1"/>
  <c r="H22" i="1"/>
  <c r="R24" i="1"/>
  <c r="H26" i="1"/>
  <c r="H41" i="1" s="1"/>
  <c r="R36" i="1"/>
  <c r="R27" i="1"/>
  <c r="H40" i="1"/>
  <c r="R33" i="1"/>
  <c r="H44" i="1"/>
  <c r="M53" i="1"/>
  <c r="R53" i="1" s="1"/>
  <c r="R48" i="1"/>
  <c r="M50" i="1"/>
  <c r="R50" i="1" s="1"/>
  <c r="H47" i="1"/>
  <c r="H62" i="1"/>
  <c r="H77" i="1" s="1"/>
  <c r="R64" i="1"/>
  <c r="R72" i="1"/>
  <c r="R74" i="1" s="1"/>
  <c r="R63" i="1"/>
  <c r="H95" i="1"/>
  <c r="M80" i="1"/>
  <c r="R80" i="1" s="1"/>
  <c r="R84" i="1"/>
  <c r="R90" i="1"/>
  <c r="R81" i="1"/>
  <c r="R88" i="1"/>
  <c r="R96" i="1"/>
  <c r="R102" i="1"/>
  <c r="H112" i="1"/>
  <c r="R108" i="1"/>
  <c r="R122" i="1"/>
  <c r="R115" i="1"/>
  <c r="H125" i="1"/>
  <c r="R114" i="1"/>
  <c r="H116" i="1"/>
  <c r="R116" i="1" s="1"/>
  <c r="R126" i="1"/>
  <c r="H149" i="1"/>
  <c r="R132" i="1"/>
  <c r="M134" i="1"/>
  <c r="R134" i="1" s="1"/>
  <c r="H148" i="1"/>
  <c r="R148" i="1" s="1"/>
  <c r="H147" i="1"/>
  <c r="R147" i="1" s="1"/>
  <c r="R138" i="1"/>
  <c r="R144" i="1"/>
  <c r="R146" i="1" s="1"/>
  <c r="R135" i="1"/>
  <c r="R165" i="1"/>
  <c r="M167" i="1"/>
  <c r="H166" i="1"/>
  <c r="R166" i="1" s="1"/>
  <c r="H161" i="1"/>
  <c r="R161" i="1" s="1"/>
  <c r="R150" i="1"/>
  <c r="H152" i="1"/>
  <c r="R156" i="1"/>
  <c r="R162" i="1"/>
  <c r="R164" i="1" s="1"/>
  <c r="R198" i="1"/>
  <c r="R192" i="1"/>
  <c r="M201" i="1"/>
  <c r="Q202" i="1"/>
  <c r="R199" i="1"/>
  <c r="R196" i="1"/>
  <c r="R186" i="1"/>
  <c r="M202" i="1"/>
  <c r="O203" i="1"/>
  <c r="O202" i="1"/>
  <c r="R190" i="1"/>
  <c r="O201" i="1"/>
  <c r="Q200" i="1"/>
  <c r="P200" i="1"/>
  <c r="R200" i="1"/>
  <c r="P202" i="1"/>
  <c r="N200" i="1"/>
  <c r="H194" i="1"/>
  <c r="R194" i="1" s="1"/>
  <c r="Q203" i="1"/>
  <c r="O200" i="1"/>
  <c r="R195" i="1"/>
  <c r="M197" i="1"/>
  <c r="M203" i="1" s="1"/>
  <c r="H188" i="1"/>
  <c r="R188" i="1" s="1"/>
  <c r="H201" i="1"/>
  <c r="H197" i="1"/>
  <c r="R187" i="1"/>
  <c r="H202" i="1"/>
  <c r="M191" i="1"/>
  <c r="R191" i="1" s="1"/>
  <c r="R189" i="1"/>
  <c r="H200" i="1"/>
  <c r="L21" i="2"/>
  <c r="L20" i="2"/>
  <c r="L22" i="2" s="1"/>
  <c r="R152" i="1" l="1"/>
  <c r="R149" i="1"/>
  <c r="R128" i="1"/>
  <c r="M130" i="1"/>
  <c r="R130" i="1" s="1"/>
  <c r="R119" i="1"/>
  <c r="R56" i="1"/>
  <c r="R28" i="1"/>
  <c r="M20" i="1"/>
  <c r="M8" i="1"/>
  <c r="R117" i="1"/>
  <c r="M129" i="1"/>
  <c r="R129" i="1" s="1"/>
  <c r="M131" i="1"/>
  <c r="R131" i="1" s="1"/>
  <c r="R124" i="1"/>
  <c r="M44" i="1"/>
  <c r="R44" i="1" s="1"/>
  <c r="M58" i="1"/>
  <c r="R58" i="1" s="1"/>
  <c r="R6" i="1"/>
  <c r="R11" i="1"/>
  <c r="R125" i="1"/>
  <c r="M110" i="1"/>
  <c r="R110" i="1"/>
  <c r="M98" i="1"/>
  <c r="R98" i="1" s="1"/>
  <c r="M112" i="1"/>
  <c r="R112" i="1" s="1"/>
  <c r="R105" i="1"/>
  <c r="M107" i="1"/>
  <c r="R107" i="1" s="1"/>
  <c r="R91" i="1"/>
  <c r="R92" i="1" s="1"/>
  <c r="M92" i="1"/>
  <c r="R87" i="1"/>
  <c r="M89" i="1"/>
  <c r="R89" i="1" s="1"/>
  <c r="M68" i="1"/>
  <c r="R68" i="1" s="1"/>
  <c r="R66" i="1"/>
  <c r="M76" i="1"/>
  <c r="R76" i="1" s="1"/>
  <c r="R62" i="1"/>
  <c r="M71" i="1"/>
  <c r="M75" i="1"/>
  <c r="R75" i="1" s="1"/>
  <c r="M47" i="1"/>
  <c r="M59" i="1" s="1"/>
  <c r="R42" i="1"/>
  <c r="R46" i="1"/>
  <c r="M57" i="1"/>
  <c r="R57" i="1" s="1"/>
  <c r="M40" i="1"/>
  <c r="R40" i="1"/>
  <c r="M38" i="1"/>
  <c r="M32" i="1"/>
  <c r="R32" i="1" s="1"/>
  <c r="R38" i="1"/>
  <c r="M35" i="1"/>
  <c r="R35" i="1" s="1"/>
  <c r="R26" i="1"/>
  <c r="R25" i="1"/>
  <c r="M26" i="1"/>
  <c r="M39" i="1"/>
  <c r="R39" i="1" s="1"/>
  <c r="R15" i="1"/>
  <c r="M21" i="1"/>
  <c r="M23" i="1"/>
  <c r="R21" i="1"/>
  <c r="M22" i="1"/>
  <c r="R22" i="1" s="1"/>
  <c r="R8" i="1"/>
  <c r="H23" i="1"/>
  <c r="H59" i="1"/>
  <c r="H167" i="1"/>
  <c r="R167" i="1" s="1"/>
  <c r="R202" i="1"/>
  <c r="R201" i="1"/>
  <c r="H203" i="1"/>
  <c r="R203" i="1" s="1"/>
  <c r="R197" i="1"/>
  <c r="D184" i="1"/>
  <c r="M113" i="1" l="1"/>
  <c r="R113" i="1" s="1"/>
  <c r="M95" i="1"/>
  <c r="R95" i="1" s="1"/>
  <c r="R71" i="1"/>
  <c r="M77" i="1"/>
  <c r="R77" i="1" s="1"/>
  <c r="R47" i="1"/>
  <c r="R59" i="1"/>
  <c r="M41" i="1"/>
  <c r="R41" i="1" s="1"/>
  <c r="R23" i="1"/>
  <c r="H168" i="1"/>
  <c r="D183" i="1"/>
  <c r="N168" i="1"/>
  <c r="Q168" i="1"/>
  <c r="P168" i="1"/>
  <c r="J184" i="1"/>
  <c r="Q169" i="1"/>
  <c r="N169" i="1"/>
  <c r="N170" i="1"/>
  <c r="P171" i="1"/>
  <c r="M171" i="1"/>
  <c r="H172" i="1"/>
  <c r="Q172" i="1"/>
  <c r="N172" i="1"/>
  <c r="M174" i="1"/>
  <c r="N174" i="1"/>
  <c r="O174" i="1"/>
  <c r="P175" i="1"/>
  <c r="O175" i="1"/>
  <c r="Q175" i="1"/>
  <c r="O177" i="1"/>
  <c r="N177" i="1"/>
  <c r="Q177" i="1"/>
  <c r="O178" i="1"/>
  <c r="P178" i="1"/>
  <c r="P180" i="1"/>
  <c r="M180" i="1"/>
  <c r="N180" i="1"/>
  <c r="P181" i="1"/>
  <c r="N181" i="1"/>
  <c r="O181" i="1"/>
  <c r="I183" i="1"/>
  <c r="E184" i="1"/>
  <c r="Q173" i="1" l="1"/>
  <c r="Q170" i="1"/>
  <c r="M169" i="1"/>
  <c r="H181" i="1"/>
  <c r="M178" i="1"/>
  <c r="M175" i="1"/>
  <c r="M176" i="1" s="1"/>
  <c r="N173" i="1"/>
  <c r="M168" i="1"/>
  <c r="Q180" i="1"/>
  <c r="K183" i="1"/>
  <c r="O184" i="1"/>
  <c r="N182" i="1"/>
  <c r="Q179" i="1"/>
  <c r="P172" i="1"/>
  <c r="O169" i="1"/>
  <c r="L183" i="1"/>
  <c r="H180" i="1"/>
  <c r="R180" i="1" s="1"/>
  <c r="M177" i="1"/>
  <c r="O172" i="1"/>
  <c r="Q171" i="1"/>
  <c r="O179" i="1"/>
  <c r="H174" i="1"/>
  <c r="R174" i="1" s="1"/>
  <c r="E183" i="1"/>
  <c r="N183" i="1"/>
  <c r="Q181" i="1"/>
  <c r="N178" i="1"/>
  <c r="P177" i="1"/>
  <c r="P174" i="1"/>
  <c r="Q176" i="1"/>
  <c r="O171" i="1"/>
  <c r="P182" i="1"/>
  <c r="P170" i="1"/>
  <c r="K184" i="1"/>
  <c r="J183" i="1"/>
  <c r="O180" i="1"/>
  <c r="O182" i="1" s="1"/>
  <c r="P179" i="1"/>
  <c r="P176" i="1"/>
  <c r="Q174" i="1"/>
  <c r="N171" i="1"/>
  <c r="I184" i="1"/>
  <c r="N176" i="1"/>
  <c r="H175" i="1"/>
  <c r="M172" i="1"/>
  <c r="G183" i="1"/>
  <c r="M181" i="1"/>
  <c r="O173" i="1"/>
  <c r="G184" i="1"/>
  <c r="F183" i="1"/>
  <c r="Q178" i="1"/>
  <c r="H177" i="1"/>
  <c r="N175" i="1"/>
  <c r="P169" i="1"/>
  <c r="H169" i="1"/>
  <c r="H170" i="1" s="1"/>
  <c r="O168" i="1"/>
  <c r="F184" i="1"/>
  <c r="H178" i="1"/>
  <c r="H171" i="1"/>
  <c r="L184" i="1"/>
  <c r="K20" i="2"/>
  <c r="K21" i="2"/>
  <c r="C20" i="2"/>
  <c r="D20" i="2"/>
  <c r="E20" i="2"/>
  <c r="F20" i="2"/>
  <c r="G20" i="2"/>
  <c r="H20" i="2"/>
  <c r="I20" i="2"/>
  <c r="J20" i="2"/>
  <c r="R175" i="1" l="1"/>
  <c r="D185" i="1"/>
  <c r="M183" i="1"/>
  <c r="Q182" i="1"/>
  <c r="M179" i="1"/>
  <c r="G185" i="1"/>
  <c r="R178" i="1"/>
  <c r="J185" i="1"/>
  <c r="H182" i="1"/>
  <c r="R181" i="1"/>
  <c r="R182" i="1" s="1"/>
  <c r="F185" i="1"/>
  <c r="I185" i="1"/>
  <c r="M184" i="1"/>
  <c r="H176" i="1"/>
  <c r="R176" i="1" s="1"/>
  <c r="R172" i="1"/>
  <c r="Q184" i="1"/>
  <c r="O183" i="1"/>
  <c r="P173" i="1"/>
  <c r="K185" i="1"/>
  <c r="M170" i="1"/>
  <c r="P184" i="1"/>
  <c r="O176" i="1"/>
  <c r="N184" i="1"/>
  <c r="L185" i="1"/>
  <c r="N179" i="1"/>
  <c r="P183" i="1"/>
  <c r="Q183" i="1"/>
  <c r="O170" i="1"/>
  <c r="M182" i="1"/>
  <c r="M173" i="1"/>
  <c r="R171" i="1"/>
  <c r="H173" i="1"/>
  <c r="H179" i="1"/>
  <c r="R177" i="1"/>
  <c r="H183" i="1"/>
  <c r="R168" i="1"/>
  <c r="H184" i="1"/>
  <c r="R169" i="1"/>
  <c r="E185" i="1"/>
  <c r="K22" i="2"/>
  <c r="D21" i="2"/>
  <c r="D22" i="2" s="1"/>
  <c r="C21" i="2"/>
  <c r="J21" i="2"/>
  <c r="R183" i="1" l="1"/>
  <c r="R179" i="1"/>
  <c r="N185" i="1"/>
  <c r="P185" i="1"/>
  <c r="Q185" i="1"/>
  <c r="O185" i="1"/>
  <c r="M185" i="1"/>
  <c r="R184" i="1"/>
  <c r="R170" i="1"/>
  <c r="R173" i="1"/>
  <c r="H185" i="1"/>
  <c r="C22" i="2"/>
  <c r="J22" i="2"/>
  <c r="I21" i="2"/>
  <c r="H21" i="2"/>
  <c r="G21" i="2"/>
  <c r="F21" i="2"/>
  <c r="E21" i="2"/>
  <c r="R185" i="1" l="1"/>
  <c r="F22" i="2"/>
  <c r="H22" i="2"/>
  <c r="I22" i="2"/>
  <c r="E22" i="2"/>
  <c r="G22" i="2"/>
</calcChain>
</file>

<file path=xl/sharedStrings.xml><?xml version="1.0" encoding="utf-8"?>
<sst xmlns="http://schemas.openxmlformats.org/spreadsheetml/2006/main" count="324" uniqueCount="30">
  <si>
    <t>TOTAL</t>
  </si>
  <si>
    <t>Sentido</t>
  </si>
  <si>
    <t>Ano</t>
  </si>
  <si>
    <t>Tipo Navegação</t>
  </si>
  <si>
    <t>Desembarcados</t>
  </si>
  <si>
    <t>2010</t>
  </si>
  <si>
    <t>Porto</t>
  </si>
  <si>
    <t>Apoio Marítimo</t>
  </si>
  <si>
    <t>Carga Conteinerizada</t>
  </si>
  <si>
    <t>Carga Geral</t>
  </si>
  <si>
    <t>Granel Sólido</t>
  </si>
  <si>
    <t>TUP</t>
  </si>
  <si>
    <t>Granel Líquido e Gasoso</t>
  </si>
  <si>
    <t>2011</t>
  </si>
  <si>
    <t>2012</t>
  </si>
  <si>
    <t>2013</t>
  </si>
  <si>
    <t>2014</t>
  </si>
  <si>
    <t>2015</t>
  </si>
  <si>
    <t>Embarcados</t>
  </si>
  <si>
    <t>Apoio Portuário</t>
  </si>
  <si>
    <t>Cabotagem</t>
  </si>
  <si>
    <t>Interior</t>
  </si>
  <si>
    <t>Longo Curso</t>
  </si>
  <si>
    <t>Porto Total</t>
  </si>
  <si>
    <t>TUP Total</t>
  </si>
  <si>
    <t>Tipo de Navegação</t>
  </si>
  <si>
    <t>Subtotal</t>
  </si>
  <si>
    <t>Total</t>
  </si>
  <si>
    <t>Evolução da movimentação total de cargas nos portos organizados e terminais de uso privado - 2010 - 2020</t>
  </si>
  <si>
    <t>Movimentação Total de Cargas nos Portos Organizados e Terminais de Uso Privado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</si>
</sst>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3" borderId="4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4" xfId="1" applyNumberFormat="1" applyFont="1" applyFill="1" applyBorder="1" applyAlignment="1">
      <alignment vertical="center"/>
    </xf>
    <xf numFmtId="4" fontId="3" fillId="5" borderId="0" xfId="0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5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/>
    </xf>
    <xf numFmtId="4" fontId="3" fillId="0" borderId="0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showGridLines="0" tabSelected="1" zoomScale="85" zoomScaleNormal="85" workbookViewId="0">
      <selection activeCell="P16" sqref="P16"/>
    </sheetView>
  </sheetViews>
  <sheetFormatPr defaultRowHeight="15.05" x14ac:dyDescent="0.3"/>
  <cols>
    <col min="1" max="1" width="17.33203125" style="2" customWidth="1"/>
    <col min="2" max="2" width="16.44140625" style="2" bestFit="1" customWidth="1"/>
    <col min="3" max="3" width="13.88671875" style="2" bestFit="1" customWidth="1"/>
    <col min="4" max="7" width="15" bestFit="1" customWidth="1"/>
    <col min="8" max="8" width="16.5546875" bestFit="1" customWidth="1"/>
    <col min="9" max="10" width="16.5546875" customWidth="1"/>
    <col min="11" max="11" width="16.109375" customWidth="1"/>
    <col min="12" max="12" width="17.88671875" customWidth="1"/>
    <col min="13" max="13" width="15.44140625" bestFit="1" customWidth="1"/>
  </cols>
  <sheetData>
    <row r="1" spans="1:13" ht="17.55" x14ac:dyDescent="0.3">
      <c r="A1" s="20" t="s">
        <v>28</v>
      </c>
    </row>
    <row r="3" spans="1:13" x14ac:dyDescent="0.3">
      <c r="A3" s="29" t="s">
        <v>25</v>
      </c>
      <c r="B3" s="29" t="s">
        <v>1</v>
      </c>
      <c r="C3" s="29">
        <v>2010</v>
      </c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>
        <v>2017</v>
      </c>
      <c r="K3" s="29">
        <v>2018</v>
      </c>
      <c r="L3" s="29">
        <v>2019</v>
      </c>
      <c r="M3" s="29">
        <v>2020</v>
      </c>
    </row>
    <row r="4" spans="1:13" x14ac:dyDescent="0.3">
      <c r="A4" s="29" t="s">
        <v>3</v>
      </c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05" customHeight="1" x14ac:dyDescent="0.3">
      <c r="A5" s="9" t="s">
        <v>22</v>
      </c>
      <c r="B5" s="9" t="s">
        <v>4</v>
      </c>
      <c r="C5" s="10">
        <v>132324555.80799952</v>
      </c>
      <c r="D5" s="7">
        <v>142868453.30199951</v>
      </c>
      <c r="E5" s="7">
        <v>144842570.78399962</v>
      </c>
      <c r="F5" s="7">
        <v>152512441.96000049</v>
      </c>
      <c r="G5" s="7">
        <v>161456543.69600329</v>
      </c>
      <c r="H5" s="7">
        <v>143192801.41000125</v>
      </c>
      <c r="I5" s="7">
        <v>135672493.9419924</v>
      </c>
      <c r="J5" s="7">
        <v>148147282.46545866</v>
      </c>
      <c r="K5" s="7">
        <v>148457851.52200297</v>
      </c>
      <c r="L5" s="7">
        <v>150697721.37899953</v>
      </c>
      <c r="M5" s="7">
        <v>146343754.55900225</v>
      </c>
    </row>
    <row r="6" spans="1:13" ht="15.05" customHeight="1" x14ac:dyDescent="0.3">
      <c r="A6" s="9"/>
      <c r="B6" s="9" t="s">
        <v>18</v>
      </c>
      <c r="C6" s="10">
        <v>489719140.97000021</v>
      </c>
      <c r="D6" s="7">
        <v>514600712.1669997</v>
      </c>
      <c r="E6" s="7">
        <v>525700200.72999984</v>
      </c>
      <c r="F6" s="7">
        <v>531683786.0630008</v>
      </c>
      <c r="G6" s="7">
        <v>552172171.82400191</v>
      </c>
      <c r="H6" s="7">
        <v>610784650.08300078</v>
      </c>
      <c r="I6" s="7">
        <v>607789619.10099912</v>
      </c>
      <c r="J6" s="7">
        <v>656374280.32999992</v>
      </c>
      <c r="K6" s="7">
        <v>676712674.54499817</v>
      </c>
      <c r="L6" s="7">
        <v>643285532.47100043</v>
      </c>
      <c r="M6" s="7">
        <v>663304499.35800076</v>
      </c>
    </row>
    <row r="7" spans="1:13" ht="15.05" customHeight="1" x14ac:dyDescent="0.3">
      <c r="A7" s="12" t="s">
        <v>26</v>
      </c>
      <c r="B7" s="12"/>
      <c r="C7" s="13">
        <v>622043696.77799976</v>
      </c>
      <c r="D7" s="6">
        <v>657469165.46899915</v>
      </c>
      <c r="E7" s="6">
        <v>670542771.51399946</v>
      </c>
      <c r="F7" s="6">
        <v>684196228.02300131</v>
      </c>
      <c r="G7" s="6">
        <v>713628715.52000523</v>
      </c>
      <c r="H7" s="6">
        <v>753977451.49300206</v>
      </c>
      <c r="I7" s="6">
        <v>743462113.04299152</v>
      </c>
      <c r="J7" s="6">
        <v>804521562.79545856</v>
      </c>
      <c r="K7" s="6">
        <v>825170526.0670011</v>
      </c>
      <c r="L7" s="6">
        <v>793983253.8499999</v>
      </c>
      <c r="M7" s="6">
        <v>809648253.91700304</v>
      </c>
    </row>
    <row r="8" spans="1:13" ht="15.05" customHeight="1" x14ac:dyDescent="0.3">
      <c r="A8" s="9" t="s">
        <v>21</v>
      </c>
      <c r="B8" s="9" t="s">
        <v>4</v>
      </c>
      <c r="C8" s="10">
        <v>12574382.391999992</v>
      </c>
      <c r="D8" s="7">
        <v>12733207.769000007</v>
      </c>
      <c r="E8" s="7">
        <v>12753670.348000001</v>
      </c>
      <c r="F8" s="7">
        <v>14458957.694999998</v>
      </c>
      <c r="G8" s="7">
        <v>15555216.978999995</v>
      </c>
      <c r="H8" s="7">
        <v>17156700.725999985</v>
      </c>
      <c r="I8" s="7">
        <v>19387122.158999998</v>
      </c>
      <c r="J8" s="7">
        <v>25686535.728999984</v>
      </c>
      <c r="K8" s="7">
        <v>28323007.28200002</v>
      </c>
      <c r="L8" s="7">
        <v>30704544.283000007</v>
      </c>
      <c r="M8" s="7">
        <v>33333943.877000026</v>
      </c>
    </row>
    <row r="9" spans="1:13" ht="15.05" customHeight="1" x14ac:dyDescent="0.3">
      <c r="A9" s="9"/>
      <c r="B9" s="9" t="s">
        <v>18</v>
      </c>
      <c r="C9" s="10">
        <v>17014482.511999987</v>
      </c>
      <c r="D9" s="7">
        <v>18201244.544</v>
      </c>
      <c r="E9" s="7">
        <v>19139369.116</v>
      </c>
      <c r="F9" s="7">
        <v>21587181.838</v>
      </c>
      <c r="G9" s="7">
        <v>23356340.66</v>
      </c>
      <c r="H9" s="7">
        <v>21614879.368000001</v>
      </c>
      <c r="I9" s="7">
        <v>21970153.987999998</v>
      </c>
      <c r="J9" s="7">
        <v>31150617.478999987</v>
      </c>
      <c r="K9" s="7">
        <v>32489629.490000006</v>
      </c>
      <c r="L9" s="7">
        <v>34714650.90700002</v>
      </c>
      <c r="M9" s="7">
        <v>36142796.694000021</v>
      </c>
    </row>
    <row r="10" spans="1:13" ht="15.05" customHeight="1" x14ac:dyDescent="0.3">
      <c r="A10" s="12" t="s">
        <v>26</v>
      </c>
      <c r="B10" s="12"/>
      <c r="C10" s="13">
        <v>29588864.903999977</v>
      </c>
      <c r="D10" s="6">
        <v>30934452.313000008</v>
      </c>
      <c r="E10" s="6">
        <v>31893039.464000002</v>
      </c>
      <c r="F10" s="6">
        <v>36046139.533</v>
      </c>
      <c r="G10" s="6">
        <v>38911557.638999999</v>
      </c>
      <c r="H10" s="6">
        <v>38771580.093999982</v>
      </c>
      <c r="I10" s="6">
        <v>41357276.147</v>
      </c>
      <c r="J10" s="6">
        <v>56837153.207999974</v>
      </c>
      <c r="K10" s="6">
        <v>60812636.77200003</v>
      </c>
      <c r="L10" s="6">
        <v>65419195.190000027</v>
      </c>
      <c r="M10" s="6">
        <v>69476740.57100004</v>
      </c>
    </row>
    <row r="11" spans="1:13" ht="15.05" customHeight="1" x14ac:dyDescent="0.3">
      <c r="A11" s="9" t="s">
        <v>20</v>
      </c>
      <c r="B11" s="9" t="s">
        <v>4</v>
      </c>
      <c r="C11" s="10">
        <v>127680469.83599994</v>
      </c>
      <c r="D11" s="7">
        <v>136125984.7229999</v>
      </c>
      <c r="E11" s="7">
        <v>139063628.5109998</v>
      </c>
      <c r="F11" s="7">
        <v>141559851.13100007</v>
      </c>
      <c r="G11" s="7">
        <v>147565291.75000018</v>
      </c>
      <c r="H11" s="7">
        <v>149368365.3650001</v>
      </c>
      <c r="I11" s="7">
        <v>150589400.25499991</v>
      </c>
      <c r="J11" s="7">
        <v>156895809.97399989</v>
      </c>
      <c r="K11" s="7">
        <v>163462865.03899983</v>
      </c>
      <c r="L11" s="7">
        <v>172336657.57699981</v>
      </c>
      <c r="M11" s="7">
        <v>196666215.37199992</v>
      </c>
    </row>
    <row r="12" spans="1:13" ht="15.05" customHeight="1" x14ac:dyDescent="0.3">
      <c r="A12" s="9"/>
      <c r="B12" s="9" t="s">
        <v>18</v>
      </c>
      <c r="C12" s="10">
        <v>54416549.605000004</v>
      </c>
      <c r="D12" s="7">
        <v>56638678.743999988</v>
      </c>
      <c r="E12" s="7">
        <v>58428497.675999947</v>
      </c>
      <c r="F12" s="7">
        <v>63664830.516000114</v>
      </c>
      <c r="G12" s="7">
        <v>64189123.586000115</v>
      </c>
      <c r="H12" s="7">
        <v>61404084.763999835</v>
      </c>
      <c r="I12" s="7">
        <v>63375750.904999807</v>
      </c>
      <c r="J12" s="7">
        <v>65882178.411999747</v>
      </c>
      <c r="K12" s="7">
        <v>67971402.896999702</v>
      </c>
      <c r="L12" s="7">
        <v>68604180.116999924</v>
      </c>
      <c r="M12" s="7">
        <v>74991405.3349998</v>
      </c>
    </row>
    <row r="13" spans="1:13" ht="15.05" customHeight="1" x14ac:dyDescent="0.3">
      <c r="A13" s="12" t="s">
        <v>26</v>
      </c>
      <c r="B13" s="12"/>
      <c r="C13" s="13">
        <v>182097019.44099993</v>
      </c>
      <c r="D13" s="6">
        <v>192764663.46699989</v>
      </c>
      <c r="E13" s="6">
        <v>197492126.18699974</v>
      </c>
      <c r="F13" s="6">
        <v>205224681.64700019</v>
      </c>
      <c r="G13" s="6">
        <v>211754415.33600029</v>
      </c>
      <c r="H13" s="6">
        <v>210772450.12899995</v>
      </c>
      <c r="I13" s="6">
        <v>213965151.15999973</v>
      </c>
      <c r="J13" s="6">
        <v>222777988.38599962</v>
      </c>
      <c r="K13" s="6">
        <v>231434267.93599951</v>
      </c>
      <c r="L13" s="6">
        <v>240940837.69399974</v>
      </c>
      <c r="M13" s="6">
        <v>271657620.70699972</v>
      </c>
    </row>
    <row r="14" spans="1:13" ht="15.05" customHeight="1" x14ac:dyDescent="0.3">
      <c r="A14" s="9" t="s">
        <v>19</v>
      </c>
      <c r="B14" s="9" t="s">
        <v>4</v>
      </c>
      <c r="C14" s="10">
        <v>4480403.6090000011</v>
      </c>
      <c r="D14" s="7">
        <v>2040824.737</v>
      </c>
      <c r="E14" s="7">
        <v>1139967.395</v>
      </c>
      <c r="F14" s="7">
        <v>1294950.7559999998</v>
      </c>
      <c r="G14" s="7">
        <v>1603056.0749999997</v>
      </c>
      <c r="H14" s="7">
        <v>2250410.0279999999</v>
      </c>
      <c r="I14" s="7">
        <v>2135958.6420000005</v>
      </c>
      <c r="J14" s="7">
        <v>1812762.1069999998</v>
      </c>
      <c r="K14" s="7">
        <v>2273479.5939999996</v>
      </c>
      <c r="L14" s="7">
        <v>2186797.4519999987</v>
      </c>
      <c r="M14" s="7">
        <v>2023463.92</v>
      </c>
    </row>
    <row r="15" spans="1:13" ht="15.05" customHeight="1" x14ac:dyDescent="0.3">
      <c r="A15" s="9"/>
      <c r="B15" s="9" t="s">
        <v>18</v>
      </c>
      <c r="C15" s="10">
        <v>106380.91</v>
      </c>
      <c r="D15" s="7">
        <v>1831180.642</v>
      </c>
      <c r="E15" s="7">
        <v>29342.268000000007</v>
      </c>
      <c r="F15" s="7">
        <v>59532.319000000003</v>
      </c>
      <c r="G15" s="7">
        <v>46862.596000000005</v>
      </c>
      <c r="H15" s="7">
        <v>34233.273000000001</v>
      </c>
      <c r="I15" s="7">
        <v>324541.62599999981</v>
      </c>
      <c r="J15" s="7">
        <v>49709.684999999998</v>
      </c>
      <c r="K15" s="7">
        <v>28080.29800000001</v>
      </c>
      <c r="L15" s="7">
        <v>18329.022999999997</v>
      </c>
      <c r="M15" s="7">
        <v>27752.620999999996</v>
      </c>
    </row>
    <row r="16" spans="1:13" ht="15.05" customHeight="1" x14ac:dyDescent="0.3">
      <c r="A16" s="12" t="s">
        <v>26</v>
      </c>
      <c r="B16" s="12"/>
      <c r="C16" s="13">
        <v>4586784.5190000013</v>
      </c>
      <c r="D16" s="6">
        <v>3872005.3789999997</v>
      </c>
      <c r="E16" s="6">
        <v>1169309.6629999999</v>
      </c>
      <c r="F16" s="6">
        <v>1354483.0749999997</v>
      </c>
      <c r="G16" s="6">
        <v>1649918.6709999996</v>
      </c>
      <c r="H16" s="6">
        <v>2284643.301</v>
      </c>
      <c r="I16" s="6">
        <v>2460500.2680000002</v>
      </c>
      <c r="J16" s="6">
        <v>1862471.7919999999</v>
      </c>
      <c r="K16" s="6">
        <v>2301559.8919999995</v>
      </c>
      <c r="L16" s="6">
        <v>2205126.4749999987</v>
      </c>
      <c r="M16" s="6">
        <v>2051216.541</v>
      </c>
    </row>
    <row r="17" spans="1:13" ht="15.05" customHeight="1" x14ac:dyDescent="0.3">
      <c r="A17" s="9" t="s">
        <v>7</v>
      </c>
      <c r="B17" s="9" t="s">
        <v>4</v>
      </c>
      <c r="C17" s="10">
        <v>361712.34900000005</v>
      </c>
      <c r="D17" s="7">
        <v>146460.49600000001</v>
      </c>
      <c r="E17" s="7">
        <v>182075.84499999997</v>
      </c>
      <c r="F17" s="7">
        <v>247650.26899999994</v>
      </c>
      <c r="G17" s="7">
        <v>434294.25200000004</v>
      </c>
      <c r="H17" s="7">
        <v>247508.00099999999</v>
      </c>
      <c r="I17" s="7">
        <v>129982.83399999999</v>
      </c>
      <c r="J17" s="7">
        <v>267191.75599999999</v>
      </c>
      <c r="K17" s="7">
        <v>461362.571</v>
      </c>
      <c r="L17" s="7">
        <v>527535.53100000008</v>
      </c>
      <c r="M17" s="7">
        <v>551901.76599999995</v>
      </c>
    </row>
    <row r="18" spans="1:13" ht="15.05" customHeight="1" x14ac:dyDescent="0.3">
      <c r="A18" s="9"/>
      <c r="B18" s="9" t="s">
        <v>18</v>
      </c>
      <c r="C18" s="10">
        <v>1475620.4079999998</v>
      </c>
      <c r="D18" s="7">
        <v>2216969.0560000003</v>
      </c>
      <c r="E18" s="7">
        <v>3119421.6220000004</v>
      </c>
      <c r="F18" s="7">
        <v>2282228.608</v>
      </c>
      <c r="G18" s="7">
        <v>2502762.4040000001</v>
      </c>
      <c r="H18" s="7">
        <v>2251013.1770000001</v>
      </c>
      <c r="I18" s="7">
        <v>1457015.267</v>
      </c>
      <c r="J18" s="7">
        <v>1540458.219</v>
      </c>
      <c r="K18" s="7">
        <v>1969777.1649999998</v>
      </c>
      <c r="L18" s="7">
        <v>1010467.027</v>
      </c>
      <c r="M18" s="7">
        <v>809581.674</v>
      </c>
    </row>
    <row r="19" spans="1:13" ht="15.05" customHeight="1" x14ac:dyDescent="0.3">
      <c r="A19" s="12" t="s">
        <v>26</v>
      </c>
      <c r="B19" s="12"/>
      <c r="C19" s="13">
        <v>1837332.7569999998</v>
      </c>
      <c r="D19" s="6">
        <v>2363429.5520000001</v>
      </c>
      <c r="E19" s="6">
        <v>3301497.4670000002</v>
      </c>
      <c r="F19" s="6">
        <v>2529878.8769999999</v>
      </c>
      <c r="G19" s="6">
        <v>2937056.656</v>
      </c>
      <c r="H19" s="6">
        <v>2498521.1780000003</v>
      </c>
      <c r="I19" s="6">
        <v>1586998.101</v>
      </c>
      <c r="J19" s="6">
        <v>1807649.9750000001</v>
      </c>
      <c r="K19" s="6">
        <v>2431139.7359999996</v>
      </c>
      <c r="L19" s="6">
        <v>1538002.5580000002</v>
      </c>
      <c r="M19" s="6">
        <v>1361483.44</v>
      </c>
    </row>
    <row r="20" spans="1:13" ht="15.05" customHeight="1" x14ac:dyDescent="0.3">
      <c r="A20" s="30" t="s">
        <v>27</v>
      </c>
      <c r="B20" s="14" t="s">
        <v>4</v>
      </c>
      <c r="C20" s="15">
        <f>SUM(C5,C8,C11,C14,C17)</f>
        <v>277421523.99399942</v>
      </c>
      <c r="D20" s="15">
        <f>SUM(D5,D8,D11,D14,D17)</f>
        <v>293914931.02699941</v>
      </c>
      <c r="E20" s="15">
        <f t="shared" ref="E20:I21" si="0">SUM(E5,E8,E11,E14,E17)</f>
        <v>297981912.88299942</v>
      </c>
      <c r="F20" s="15">
        <f t="shared" si="0"/>
        <v>310073851.81100053</v>
      </c>
      <c r="G20" s="15">
        <f t="shared" si="0"/>
        <v>326614402.75200343</v>
      </c>
      <c r="H20" s="15">
        <f t="shared" si="0"/>
        <v>312215785.53000134</v>
      </c>
      <c r="I20" s="15">
        <f t="shared" si="0"/>
        <v>307914957.83199233</v>
      </c>
      <c r="J20" s="15">
        <f t="shared" ref="J20:K20" si="1">SUM(J5,J8,J11,J14,J17)</f>
        <v>332809582.0314585</v>
      </c>
      <c r="K20" s="15">
        <f t="shared" si="1"/>
        <v>342978566.00800276</v>
      </c>
      <c r="L20" s="15">
        <f>SUM(L5,L8,L11,L14,L17)</f>
        <v>356453256.22199941</v>
      </c>
      <c r="M20" s="15">
        <f>SUM(M5,M8,M11,M14,M17)</f>
        <v>378919279.49400222</v>
      </c>
    </row>
    <row r="21" spans="1:13" ht="15.05" customHeight="1" x14ac:dyDescent="0.3">
      <c r="A21" s="31"/>
      <c r="B21" s="14" t="s">
        <v>18</v>
      </c>
      <c r="C21" s="15">
        <f>SUM(C6,C9,C12,C15,C18)</f>
        <v>562732174.40500009</v>
      </c>
      <c r="D21" s="15">
        <f>SUM(D6,D9,D12,D15,D18)</f>
        <v>593488785.15299964</v>
      </c>
      <c r="E21" s="15">
        <f t="shared" si="0"/>
        <v>606416831.41199982</v>
      </c>
      <c r="F21" s="15">
        <f t="shared" si="0"/>
        <v>619277559.34400094</v>
      </c>
      <c r="G21" s="15">
        <f t="shared" si="0"/>
        <v>642267261.07000196</v>
      </c>
      <c r="H21" s="15">
        <f t="shared" si="0"/>
        <v>696088860.66500068</v>
      </c>
      <c r="I21" s="15">
        <f t="shared" si="0"/>
        <v>694917080.88699901</v>
      </c>
      <c r="J21" s="15">
        <f t="shared" ref="J21:K21" si="2">SUM(J6,J9,J12,J15,J18)</f>
        <v>754997244.12499952</v>
      </c>
      <c r="K21" s="15">
        <f t="shared" si="2"/>
        <v>779171564.39499784</v>
      </c>
      <c r="L21" s="15">
        <f>SUM(L6,L9,L12,L15,L18)</f>
        <v>747633159.54500031</v>
      </c>
      <c r="M21" s="15">
        <f>SUM(M6,M9,M12,M15,M18)</f>
        <v>775276035.68200064</v>
      </c>
    </row>
    <row r="22" spans="1:13" ht="16" customHeight="1" thickBot="1" x14ac:dyDescent="0.35">
      <c r="A22" s="32"/>
      <c r="B22" s="16" t="s">
        <v>27</v>
      </c>
      <c r="C22" s="17">
        <f>SUM(C20:C21)</f>
        <v>840153698.39899945</v>
      </c>
      <c r="D22" s="17">
        <f>SUM(D20:D21)</f>
        <v>887403716.17999911</v>
      </c>
      <c r="E22" s="17">
        <f t="shared" ref="E22:I22" si="3">SUM(E20:E21)</f>
        <v>904398744.29499924</v>
      </c>
      <c r="F22" s="17">
        <f t="shared" si="3"/>
        <v>929351411.1550014</v>
      </c>
      <c r="G22" s="17">
        <f t="shared" si="3"/>
        <v>968881663.82200539</v>
      </c>
      <c r="H22" s="17">
        <f t="shared" si="3"/>
        <v>1008304646.1950021</v>
      </c>
      <c r="I22" s="17">
        <f t="shared" si="3"/>
        <v>1002832038.7189913</v>
      </c>
      <c r="J22" s="17">
        <f t="shared" ref="J22:K22" si="4">SUM(J20:J21)</f>
        <v>1087806826.1564579</v>
      </c>
      <c r="K22" s="17">
        <f t="shared" si="4"/>
        <v>1122150130.4030006</v>
      </c>
      <c r="L22" s="17">
        <f>SUM(L20:L21)</f>
        <v>1104086415.7669997</v>
      </c>
      <c r="M22" s="17">
        <f>SUM(M20:M21)</f>
        <v>1154195315.176003</v>
      </c>
    </row>
    <row r="93" spans="3:3" x14ac:dyDescent="0.3">
      <c r="C93" s="5"/>
    </row>
    <row r="94" spans="3:3" x14ac:dyDescent="0.3">
      <c r="C94" s="5"/>
    </row>
  </sheetData>
  <mergeCells count="14">
    <mergeCell ref="M3:M4"/>
    <mergeCell ref="L3:L4"/>
    <mergeCell ref="A20:A22"/>
    <mergeCell ref="C3:C4"/>
    <mergeCell ref="D3:D4"/>
    <mergeCell ref="E3:E4"/>
    <mergeCell ref="F3:F4"/>
    <mergeCell ref="K3:K4"/>
    <mergeCell ref="J3:J4"/>
    <mergeCell ref="I3:I4"/>
    <mergeCell ref="H3:H4"/>
    <mergeCell ref="A3:A4"/>
    <mergeCell ref="B3:B4"/>
    <mergeCell ref="G3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E203"/>
  <sheetViews>
    <sheetView showGridLines="0" zoomScale="55" zoomScaleNormal="55" zoomScaleSheetLayoutView="85" workbookViewId="0">
      <pane ySplit="5" topLeftCell="A6" activePane="bottomLeft" state="frozen"/>
      <selection pane="bottomLeft" activeCell="A6" sqref="A6:A23"/>
    </sheetView>
  </sheetViews>
  <sheetFormatPr defaultColWidth="16.5546875" defaultRowHeight="26.3" customHeight="1" x14ac:dyDescent="0.3"/>
  <cols>
    <col min="1" max="1" width="12.88671875" style="2" customWidth="1"/>
    <col min="2" max="2" width="25" style="2" bestFit="1" customWidth="1"/>
    <col min="3" max="3" width="15.44140625" style="2" bestFit="1" customWidth="1"/>
    <col min="4" max="4" width="18.5546875" style="2" bestFit="1" customWidth="1"/>
    <col min="5" max="5" width="17.6640625" style="2" bestFit="1" customWidth="1"/>
    <col min="6" max="6" width="17.33203125" style="2" bestFit="1" customWidth="1"/>
    <col min="7" max="7" width="19.6640625" style="2" bestFit="1" customWidth="1"/>
    <col min="8" max="9" width="18.88671875" style="2" bestFit="1" customWidth="1"/>
    <col min="10" max="10" width="18.109375" style="2" bestFit="1" customWidth="1"/>
    <col min="11" max="11" width="17.33203125" style="2" bestFit="1" customWidth="1"/>
    <col min="12" max="12" width="19.6640625" style="2" bestFit="1" customWidth="1"/>
    <col min="13" max="14" width="18.88671875" style="1" bestFit="1" customWidth="1"/>
    <col min="15" max="15" width="18.5546875" style="1" bestFit="1" customWidth="1"/>
    <col min="16" max="16" width="17.6640625" style="1" bestFit="1" customWidth="1"/>
    <col min="17" max="17" width="19.6640625" style="1" bestFit="1" customWidth="1"/>
    <col min="18" max="18" width="20" style="2" customWidth="1"/>
    <col min="19" max="16384" width="16.5546875" style="2"/>
  </cols>
  <sheetData>
    <row r="1" spans="1:31" s="23" customFormat="1" ht="26.3" customHeight="1" x14ac:dyDescent="0.3">
      <c r="A1" s="20" t="s">
        <v>29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31" ht="26.3" customHeight="1" x14ac:dyDescent="0.3">
      <c r="A2" s="1"/>
    </row>
    <row r="3" spans="1:31" ht="26.3" customHeight="1" x14ac:dyDescent="0.3">
      <c r="H3" s="19"/>
      <c r="M3" s="19"/>
      <c r="Q3" s="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33.049999999999997" customHeight="1" x14ac:dyDescent="0.3">
      <c r="A4" s="29" t="s">
        <v>2</v>
      </c>
      <c r="B4" s="29" t="s">
        <v>25</v>
      </c>
      <c r="C4" s="29" t="s">
        <v>1</v>
      </c>
      <c r="D4" s="29" t="s">
        <v>6</v>
      </c>
      <c r="E4" s="29"/>
      <c r="F4" s="29"/>
      <c r="G4" s="29"/>
      <c r="H4" s="29" t="s">
        <v>23</v>
      </c>
      <c r="I4" s="29" t="s">
        <v>11</v>
      </c>
      <c r="J4" s="29"/>
      <c r="K4" s="29"/>
      <c r="L4" s="29"/>
      <c r="M4" s="29" t="s">
        <v>24</v>
      </c>
      <c r="N4" s="29" t="s">
        <v>0</v>
      </c>
      <c r="O4" s="29"/>
      <c r="P4" s="29"/>
      <c r="Q4" s="29"/>
      <c r="R4" s="29" t="s">
        <v>0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24" customFormat="1" ht="33.049999999999997" customHeight="1" x14ac:dyDescent="0.3">
      <c r="A5" s="29" t="s">
        <v>2</v>
      </c>
      <c r="B5" s="29" t="s">
        <v>3</v>
      </c>
      <c r="C5" s="29" t="s">
        <v>1</v>
      </c>
      <c r="D5" s="25" t="s">
        <v>10</v>
      </c>
      <c r="E5" s="25" t="s">
        <v>12</v>
      </c>
      <c r="F5" s="25" t="s">
        <v>9</v>
      </c>
      <c r="G5" s="25" t="s">
        <v>8</v>
      </c>
      <c r="H5" s="29"/>
      <c r="I5" s="25" t="s">
        <v>10</v>
      </c>
      <c r="J5" s="25" t="s">
        <v>12</v>
      </c>
      <c r="K5" s="25" t="s">
        <v>9</v>
      </c>
      <c r="L5" s="25" t="s">
        <v>8</v>
      </c>
      <c r="M5" s="29"/>
      <c r="N5" s="25" t="s">
        <v>10</v>
      </c>
      <c r="O5" s="25" t="s">
        <v>12</v>
      </c>
      <c r="P5" s="25" t="s">
        <v>9</v>
      </c>
      <c r="Q5" s="25" t="s">
        <v>8</v>
      </c>
      <c r="R5" s="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6.3" customHeight="1" x14ac:dyDescent="0.3">
      <c r="A6" s="36" t="s">
        <v>5</v>
      </c>
      <c r="B6" s="9" t="s">
        <v>22</v>
      </c>
      <c r="C6" s="9" t="s">
        <v>4</v>
      </c>
      <c r="D6" s="28">
        <v>35427926.226999998</v>
      </c>
      <c r="E6" s="28">
        <v>11938019.386</v>
      </c>
      <c r="F6" s="28">
        <v>6100499.2300000014</v>
      </c>
      <c r="G6" s="28">
        <v>24825574.018999722</v>
      </c>
      <c r="H6" s="10">
        <f>SUM(D6:G6)</f>
        <v>78292018.86199972</v>
      </c>
      <c r="I6" s="28">
        <v>20920503.712000001</v>
      </c>
      <c r="J6" s="28">
        <v>26646541.910999991</v>
      </c>
      <c r="K6" s="28">
        <v>1461839.7309999999</v>
      </c>
      <c r="L6" s="28">
        <v>5003651.5920000831</v>
      </c>
      <c r="M6" s="11">
        <f>SUM(I6:L6)</f>
        <v>54032536.946000077</v>
      </c>
      <c r="N6" s="7">
        <f t="shared" ref="N6:N19" si="0">D6+I6</f>
        <v>56348429.938999996</v>
      </c>
      <c r="O6" s="7">
        <f t="shared" ref="O6:O19" si="1">E6+J6</f>
        <v>38584561.296999991</v>
      </c>
      <c r="P6" s="7">
        <f t="shared" ref="P6:P19" si="2">F6+K6</f>
        <v>7562338.9610000011</v>
      </c>
      <c r="Q6" s="7">
        <f t="shared" ref="Q6:Q19" si="3">G6+L6</f>
        <v>29829225.610999804</v>
      </c>
      <c r="R6" s="8">
        <f t="shared" ref="R6:R19" si="4">H6+M6</f>
        <v>132324555.80799979</v>
      </c>
    </row>
    <row r="7" spans="1:31" ht="26.3" customHeight="1" x14ac:dyDescent="0.3">
      <c r="A7" s="37"/>
      <c r="B7" s="9"/>
      <c r="C7" s="9" t="s">
        <v>18</v>
      </c>
      <c r="D7" s="28">
        <v>121667249.0389999</v>
      </c>
      <c r="E7" s="28">
        <v>6312891.6629999997</v>
      </c>
      <c r="F7" s="28">
        <v>8161929.0209999969</v>
      </c>
      <c r="G7" s="28">
        <v>30611718.46500032</v>
      </c>
      <c r="H7" s="10">
        <f>SUM(D7:G7)</f>
        <v>166753788.18800023</v>
      </c>
      <c r="I7" s="28">
        <v>283928190.35900003</v>
      </c>
      <c r="J7" s="28">
        <v>23410002.010000009</v>
      </c>
      <c r="K7" s="28">
        <v>12876242.958000001</v>
      </c>
      <c r="L7" s="28">
        <v>2750917.4550000522</v>
      </c>
      <c r="M7" s="11">
        <f>SUM(I7:L7)</f>
        <v>322965352.78200006</v>
      </c>
      <c r="N7" s="7">
        <f t="shared" si="0"/>
        <v>405595439.39799994</v>
      </c>
      <c r="O7" s="7">
        <f t="shared" si="1"/>
        <v>29722893.673000008</v>
      </c>
      <c r="P7" s="7">
        <f t="shared" si="2"/>
        <v>21038171.978999998</v>
      </c>
      <c r="Q7" s="7">
        <f t="shared" si="3"/>
        <v>33362635.920000374</v>
      </c>
      <c r="R7" s="8">
        <f t="shared" si="4"/>
        <v>489719140.97000027</v>
      </c>
    </row>
    <row r="8" spans="1:31" ht="26.3" customHeight="1" x14ac:dyDescent="0.3">
      <c r="A8" s="37"/>
      <c r="B8" s="12" t="s">
        <v>26</v>
      </c>
      <c r="C8" s="12"/>
      <c r="D8" s="13">
        <v>157095175.26599991</v>
      </c>
      <c r="E8" s="13">
        <v>18250911.048999999</v>
      </c>
      <c r="F8" s="13">
        <v>14262428.250999998</v>
      </c>
      <c r="G8" s="13">
        <v>55437292.484000042</v>
      </c>
      <c r="H8" s="13">
        <f>SUM(H6:H7)</f>
        <v>245045807.04999995</v>
      </c>
      <c r="I8" s="13">
        <v>304848694.07100004</v>
      </c>
      <c r="J8" s="13">
        <v>50056543.921000004</v>
      </c>
      <c r="K8" s="13">
        <v>14338082.689000001</v>
      </c>
      <c r="L8" s="13">
        <v>7754569.0470001353</v>
      </c>
      <c r="M8" s="13">
        <f t="shared" ref="M8" si="5">SUM(M6:M7)</f>
        <v>376997889.72800016</v>
      </c>
      <c r="N8" s="6">
        <f t="shared" si="0"/>
        <v>461943869.33699995</v>
      </c>
      <c r="O8" s="6">
        <f t="shared" si="1"/>
        <v>68307454.969999999</v>
      </c>
      <c r="P8" s="6">
        <f t="shared" si="2"/>
        <v>28600510.939999998</v>
      </c>
      <c r="Q8" s="6">
        <f t="shared" si="3"/>
        <v>63191861.531000175</v>
      </c>
      <c r="R8" s="6">
        <f t="shared" si="4"/>
        <v>622043696.77800012</v>
      </c>
    </row>
    <row r="9" spans="1:31" ht="26.3" customHeight="1" x14ac:dyDescent="0.3">
      <c r="A9" s="37"/>
      <c r="B9" s="9" t="s">
        <v>21</v>
      </c>
      <c r="C9" s="9" t="s">
        <v>4</v>
      </c>
      <c r="D9" s="28">
        <v>1373488.466</v>
      </c>
      <c r="E9" s="28">
        <v>717989.88899999973</v>
      </c>
      <c r="F9" s="28">
        <v>421605.49399999989</v>
      </c>
      <c r="G9" s="28">
        <v>15001.95</v>
      </c>
      <c r="H9" s="10">
        <f>SUM(D9:G9)</f>
        <v>2528085.7989999996</v>
      </c>
      <c r="I9" s="28">
        <v>3298954.9789999998</v>
      </c>
      <c r="J9" s="28">
        <v>3255119.8530000001</v>
      </c>
      <c r="K9" s="28">
        <v>3363787.0569999958</v>
      </c>
      <c r="L9" s="28">
        <v>128434.7040000001</v>
      </c>
      <c r="M9" s="11">
        <f>SUM(I9:L9)</f>
        <v>10046296.592999997</v>
      </c>
      <c r="N9" s="7">
        <f t="shared" si="0"/>
        <v>4672443.4450000003</v>
      </c>
      <c r="O9" s="7">
        <f t="shared" si="1"/>
        <v>3973109.7419999996</v>
      </c>
      <c r="P9" s="7">
        <f t="shared" si="2"/>
        <v>3785392.5509999958</v>
      </c>
      <c r="Q9" s="7">
        <f t="shared" si="3"/>
        <v>143436.6540000001</v>
      </c>
      <c r="R9" s="8">
        <f t="shared" si="4"/>
        <v>12574382.391999997</v>
      </c>
    </row>
    <row r="10" spans="1:31" ht="26.3" customHeight="1" x14ac:dyDescent="0.3">
      <c r="A10" s="37"/>
      <c r="B10" s="9"/>
      <c r="C10" s="9" t="s">
        <v>18</v>
      </c>
      <c r="D10" s="28">
        <v>3005597.171000001</v>
      </c>
      <c r="E10" s="28">
        <v>697236.96600000001</v>
      </c>
      <c r="F10" s="28">
        <v>153467.62</v>
      </c>
      <c r="G10" s="28">
        <v>12761.822</v>
      </c>
      <c r="H10" s="10">
        <f>SUM(D10:G10)</f>
        <v>3869063.5790000013</v>
      </c>
      <c r="I10" s="28">
        <v>6239901.2970000003</v>
      </c>
      <c r="J10" s="28">
        <v>3015056.2180000008</v>
      </c>
      <c r="K10" s="28">
        <v>3686688.007999985</v>
      </c>
      <c r="L10" s="28">
        <v>203773.41</v>
      </c>
      <c r="M10" s="11">
        <f>SUM(I10:L10)</f>
        <v>13145418.932999985</v>
      </c>
      <c r="N10" s="7">
        <f t="shared" si="0"/>
        <v>9245498.4680000022</v>
      </c>
      <c r="O10" s="7">
        <f t="shared" si="1"/>
        <v>3712293.1840000008</v>
      </c>
      <c r="P10" s="7">
        <f t="shared" si="2"/>
        <v>3840155.6279999851</v>
      </c>
      <c r="Q10" s="7">
        <f t="shared" si="3"/>
        <v>216535.23200000002</v>
      </c>
      <c r="R10" s="8">
        <f t="shared" si="4"/>
        <v>17014482.511999987</v>
      </c>
    </row>
    <row r="11" spans="1:31" ht="26.3" customHeight="1" x14ac:dyDescent="0.3">
      <c r="A11" s="37"/>
      <c r="B11" s="12" t="s">
        <v>26</v>
      </c>
      <c r="C11" s="12"/>
      <c r="D11" s="13">
        <v>4379085.637000001</v>
      </c>
      <c r="E11" s="13">
        <v>1415226.8549999997</v>
      </c>
      <c r="F11" s="13">
        <v>575073.11399999983</v>
      </c>
      <c r="G11" s="13">
        <v>27763.772000000001</v>
      </c>
      <c r="H11" s="13">
        <f t="shared" ref="H11" si="6">SUM(H9:H10)</f>
        <v>6397149.3780000005</v>
      </c>
      <c r="I11" s="13">
        <v>9538856.2760000005</v>
      </c>
      <c r="J11" s="13">
        <v>6270176.0710000005</v>
      </c>
      <c r="K11" s="13">
        <v>7050475.0649999809</v>
      </c>
      <c r="L11" s="13">
        <v>332208.11400000012</v>
      </c>
      <c r="M11" s="13">
        <f t="shared" ref="M11" si="7">SUM(M9:M10)</f>
        <v>23191715.525999982</v>
      </c>
      <c r="N11" s="6">
        <f t="shared" si="0"/>
        <v>13917941.913000003</v>
      </c>
      <c r="O11" s="6">
        <f t="shared" si="1"/>
        <v>7685402.926</v>
      </c>
      <c r="P11" s="6">
        <f t="shared" si="2"/>
        <v>7625548.1789999809</v>
      </c>
      <c r="Q11" s="6">
        <f t="shared" si="3"/>
        <v>359971.88600000012</v>
      </c>
      <c r="R11" s="6">
        <f t="shared" si="4"/>
        <v>29588864.903999984</v>
      </c>
    </row>
    <row r="12" spans="1:31" ht="26.3" customHeight="1" x14ac:dyDescent="0.3">
      <c r="A12" s="37"/>
      <c r="B12" s="9" t="s">
        <v>20</v>
      </c>
      <c r="C12" s="9" t="s">
        <v>4</v>
      </c>
      <c r="D12" s="28">
        <v>10018941.710000001</v>
      </c>
      <c r="E12" s="28">
        <v>13879831.018999999</v>
      </c>
      <c r="F12" s="28">
        <v>1368444.5020000001</v>
      </c>
      <c r="G12" s="28">
        <v>3428919.3689998831</v>
      </c>
      <c r="H12" s="10">
        <f>SUM(D12:G12)</f>
        <v>28696136.599999886</v>
      </c>
      <c r="I12" s="28">
        <v>8237792.9280000003</v>
      </c>
      <c r="J12" s="28">
        <v>86170353.467000008</v>
      </c>
      <c r="K12" s="28">
        <v>2821422.8139999998</v>
      </c>
      <c r="L12" s="28">
        <v>1754764.0270000009</v>
      </c>
      <c r="M12" s="11">
        <f>SUM(I12:L12)</f>
        <v>98984333.236000001</v>
      </c>
      <c r="N12" s="7">
        <f t="shared" si="0"/>
        <v>18256734.638</v>
      </c>
      <c r="O12" s="7">
        <f t="shared" si="1"/>
        <v>100050184.486</v>
      </c>
      <c r="P12" s="7">
        <f t="shared" si="2"/>
        <v>4189867.3159999996</v>
      </c>
      <c r="Q12" s="7">
        <f t="shared" si="3"/>
        <v>5183683.3959998842</v>
      </c>
      <c r="R12" s="8">
        <f t="shared" si="4"/>
        <v>127680469.83599989</v>
      </c>
    </row>
    <row r="13" spans="1:31" ht="26.3" customHeight="1" x14ac:dyDescent="0.3">
      <c r="A13" s="37"/>
      <c r="B13" s="9"/>
      <c r="C13" s="9" t="s">
        <v>18</v>
      </c>
      <c r="D13" s="28">
        <v>1606461.3060000001</v>
      </c>
      <c r="E13" s="28">
        <v>8635971.1519999988</v>
      </c>
      <c r="F13" s="28">
        <v>338990.42400000012</v>
      </c>
      <c r="G13" s="28">
        <v>4410566.642</v>
      </c>
      <c r="H13" s="10">
        <f>SUM(D13:G13)</f>
        <v>14991989.524</v>
      </c>
      <c r="I13" s="28">
        <v>13771586.323000001</v>
      </c>
      <c r="J13" s="28">
        <v>20740608.897000011</v>
      </c>
      <c r="K13" s="28">
        <v>3900387.6839999999</v>
      </c>
      <c r="L13" s="28">
        <v>1011977.176999999</v>
      </c>
      <c r="M13" s="11">
        <f>SUM(I13:L13)</f>
        <v>39424560.081000015</v>
      </c>
      <c r="N13" s="7">
        <f t="shared" si="0"/>
        <v>15378047.629000001</v>
      </c>
      <c r="O13" s="7">
        <f t="shared" si="1"/>
        <v>29376580.04900001</v>
      </c>
      <c r="P13" s="7">
        <f t="shared" si="2"/>
        <v>4239378.108</v>
      </c>
      <c r="Q13" s="7">
        <f t="shared" si="3"/>
        <v>5422543.8189999992</v>
      </c>
      <c r="R13" s="8">
        <f t="shared" si="4"/>
        <v>54416549.605000019</v>
      </c>
    </row>
    <row r="14" spans="1:31" ht="26.3" customHeight="1" x14ac:dyDescent="0.3">
      <c r="A14" s="37"/>
      <c r="B14" s="12" t="s">
        <v>26</v>
      </c>
      <c r="C14" s="12"/>
      <c r="D14" s="13">
        <v>11625403.016000001</v>
      </c>
      <c r="E14" s="13">
        <v>22515802.170999996</v>
      </c>
      <c r="F14" s="13">
        <v>1707434.9260000002</v>
      </c>
      <c r="G14" s="13">
        <v>7839486.0109998826</v>
      </c>
      <c r="H14" s="13">
        <f t="shared" ref="H14" si="8">SUM(H12:H13)</f>
        <v>43688126.123999886</v>
      </c>
      <c r="I14" s="13">
        <v>22009379.251000002</v>
      </c>
      <c r="J14" s="13">
        <v>106910962.36400002</v>
      </c>
      <c r="K14" s="13">
        <v>6721810.4979999997</v>
      </c>
      <c r="L14" s="13">
        <v>2766741.2039999999</v>
      </c>
      <c r="M14" s="13">
        <f t="shared" ref="M14" si="9">SUM(M12:M13)</f>
        <v>138408893.31700003</v>
      </c>
      <c r="N14" s="6">
        <f t="shared" si="0"/>
        <v>33634782.267000005</v>
      </c>
      <c r="O14" s="6">
        <f t="shared" si="1"/>
        <v>129426764.53500003</v>
      </c>
      <c r="P14" s="6">
        <f t="shared" si="2"/>
        <v>8429245.4240000006</v>
      </c>
      <c r="Q14" s="6">
        <f t="shared" si="3"/>
        <v>10606227.214999883</v>
      </c>
      <c r="R14" s="6">
        <f t="shared" si="4"/>
        <v>182097019.44099993</v>
      </c>
    </row>
    <row r="15" spans="1:31" ht="26.3" customHeight="1" x14ac:dyDescent="0.3">
      <c r="A15" s="37"/>
      <c r="B15" s="9" t="s">
        <v>19</v>
      </c>
      <c r="C15" s="9" t="s">
        <v>4</v>
      </c>
      <c r="D15" s="28">
        <v>1533279.7109999999</v>
      </c>
      <c r="E15" s="28">
        <v>120547.82799999999</v>
      </c>
      <c r="F15" s="28">
        <v>8481.9290000000001</v>
      </c>
      <c r="G15" s="28">
        <v>4949.2040000000025</v>
      </c>
      <c r="H15" s="10">
        <f>SUM(D15:G15)</f>
        <v>1667258.6719999998</v>
      </c>
      <c r="I15" s="28"/>
      <c r="J15" s="28">
        <v>2812588.5869999998</v>
      </c>
      <c r="K15" s="28">
        <v>19.78</v>
      </c>
      <c r="L15" s="28">
        <v>536.56999999999982</v>
      </c>
      <c r="M15" s="11">
        <f>SUM(I15:L15)</f>
        <v>2813144.9369999995</v>
      </c>
      <c r="N15" s="7">
        <f t="shared" si="0"/>
        <v>1533279.7109999999</v>
      </c>
      <c r="O15" s="7">
        <f t="shared" si="1"/>
        <v>2933136.415</v>
      </c>
      <c r="P15" s="7">
        <f t="shared" si="2"/>
        <v>8501.7090000000007</v>
      </c>
      <c r="Q15" s="7">
        <f t="shared" si="3"/>
        <v>5485.7740000000022</v>
      </c>
      <c r="R15" s="8">
        <f t="shared" si="4"/>
        <v>4480403.6089999992</v>
      </c>
    </row>
    <row r="16" spans="1:31" ht="26.3" customHeight="1" x14ac:dyDescent="0.3">
      <c r="A16" s="37"/>
      <c r="B16" s="9"/>
      <c r="C16" s="9" t="s">
        <v>18</v>
      </c>
      <c r="D16" s="28">
        <v>1945.52</v>
      </c>
      <c r="E16" s="28">
        <v>4656.4970000000003</v>
      </c>
      <c r="F16" s="28">
        <v>2814.8679999999999</v>
      </c>
      <c r="G16" s="28">
        <v>172.12899999999999</v>
      </c>
      <c r="H16" s="10">
        <f>SUM(D16:G16)</f>
        <v>9589.014000000001</v>
      </c>
      <c r="I16" s="28">
        <v>38793</v>
      </c>
      <c r="J16" s="28">
        <v>57998.896000000001</v>
      </c>
      <c r="K16" s="28"/>
      <c r="L16" s="28"/>
      <c r="M16" s="11">
        <f>SUM(I16:L16)</f>
        <v>96791.896000000008</v>
      </c>
      <c r="N16" s="7">
        <f t="shared" si="0"/>
        <v>40738.519999999997</v>
      </c>
      <c r="O16" s="7">
        <f t="shared" si="1"/>
        <v>62655.393000000004</v>
      </c>
      <c r="P16" s="7">
        <f t="shared" si="2"/>
        <v>2814.8679999999999</v>
      </c>
      <c r="Q16" s="7">
        <f t="shared" si="3"/>
        <v>172.12899999999999</v>
      </c>
      <c r="R16" s="8">
        <f t="shared" si="4"/>
        <v>106380.91</v>
      </c>
    </row>
    <row r="17" spans="1:18" ht="26.3" customHeight="1" x14ac:dyDescent="0.3">
      <c r="A17" s="37"/>
      <c r="B17" s="12" t="s">
        <v>26</v>
      </c>
      <c r="C17" s="12"/>
      <c r="D17" s="13">
        <v>1535225.2309999999</v>
      </c>
      <c r="E17" s="13">
        <v>125204.325</v>
      </c>
      <c r="F17" s="13">
        <v>11296.797</v>
      </c>
      <c r="G17" s="13">
        <v>5121.3330000000024</v>
      </c>
      <c r="H17" s="13">
        <f t="shared" ref="H17" si="10">SUM(H15:H16)</f>
        <v>1676847.6859999998</v>
      </c>
      <c r="I17" s="13">
        <v>38793</v>
      </c>
      <c r="J17" s="13">
        <v>2870587.483</v>
      </c>
      <c r="K17" s="13">
        <v>19.78</v>
      </c>
      <c r="L17" s="13">
        <v>536.56999999999982</v>
      </c>
      <c r="M17" s="13">
        <f t="shared" ref="M17" si="11">SUM(M15:M16)</f>
        <v>2909936.8329999996</v>
      </c>
      <c r="N17" s="6">
        <f t="shared" si="0"/>
        <v>1574018.2309999999</v>
      </c>
      <c r="O17" s="6">
        <f t="shared" si="1"/>
        <v>2995791.8080000002</v>
      </c>
      <c r="P17" s="6">
        <f t="shared" si="2"/>
        <v>11316.577000000001</v>
      </c>
      <c r="Q17" s="6">
        <f t="shared" si="3"/>
        <v>5657.9030000000021</v>
      </c>
      <c r="R17" s="6">
        <f t="shared" si="4"/>
        <v>4586784.5189999994</v>
      </c>
    </row>
    <row r="18" spans="1:18" ht="26.3" customHeight="1" x14ac:dyDescent="0.3">
      <c r="A18" s="37"/>
      <c r="B18" s="9" t="s">
        <v>7</v>
      </c>
      <c r="C18" s="9" t="s">
        <v>4</v>
      </c>
      <c r="D18" s="28">
        <v>3987.5</v>
      </c>
      <c r="E18" s="28"/>
      <c r="F18" s="28">
        <v>50253.57699999999</v>
      </c>
      <c r="G18" s="28">
        <v>923.51</v>
      </c>
      <c r="H18" s="10">
        <f>SUM(D18:G18)</f>
        <v>55164.586999999992</v>
      </c>
      <c r="I18" s="28">
        <v>959.48</v>
      </c>
      <c r="J18" s="28">
        <v>247697.80100000001</v>
      </c>
      <c r="K18" s="28">
        <v>57890.481000000007</v>
      </c>
      <c r="L18" s="28"/>
      <c r="M18" s="11">
        <f>SUM(I18:L18)</f>
        <v>306547.76200000005</v>
      </c>
      <c r="N18" s="7">
        <f t="shared" si="0"/>
        <v>4946.9799999999996</v>
      </c>
      <c r="O18" s="7">
        <f t="shared" si="1"/>
        <v>247697.80100000001</v>
      </c>
      <c r="P18" s="7">
        <f t="shared" si="2"/>
        <v>108144.05799999999</v>
      </c>
      <c r="Q18" s="7">
        <f t="shared" si="3"/>
        <v>923.51</v>
      </c>
      <c r="R18" s="8">
        <f t="shared" si="4"/>
        <v>361712.34900000005</v>
      </c>
    </row>
    <row r="19" spans="1:18" ht="26.3" customHeight="1" x14ac:dyDescent="0.3">
      <c r="A19" s="37"/>
      <c r="B19" s="9"/>
      <c r="C19" s="9" t="s">
        <v>18</v>
      </c>
      <c r="D19" s="28">
        <v>13821.6</v>
      </c>
      <c r="E19" s="28">
        <v>125607.226</v>
      </c>
      <c r="F19" s="28">
        <v>148112.30600000001</v>
      </c>
      <c r="G19" s="28">
        <v>1974.24</v>
      </c>
      <c r="H19" s="10">
        <f>SUM(D19:G19)</f>
        <v>289515.37199999997</v>
      </c>
      <c r="I19" s="28">
        <v>24289.148000000001</v>
      </c>
      <c r="J19" s="28">
        <v>1103682.7919999999</v>
      </c>
      <c r="K19" s="28">
        <v>58133.096000000041</v>
      </c>
      <c r="L19" s="28"/>
      <c r="M19" s="11">
        <f>SUM(I19:L19)</f>
        <v>1186105.0360000001</v>
      </c>
      <c r="N19" s="7">
        <f t="shared" si="0"/>
        <v>38110.748</v>
      </c>
      <c r="O19" s="7">
        <f t="shared" si="1"/>
        <v>1229290.0179999999</v>
      </c>
      <c r="P19" s="7">
        <f t="shared" si="2"/>
        <v>206245.40200000006</v>
      </c>
      <c r="Q19" s="7">
        <f t="shared" si="3"/>
        <v>1974.24</v>
      </c>
      <c r="R19" s="8">
        <f t="shared" si="4"/>
        <v>1475620.4080000001</v>
      </c>
    </row>
    <row r="20" spans="1:18" ht="26.3" customHeight="1" x14ac:dyDescent="0.3">
      <c r="A20" s="37"/>
      <c r="B20" s="4" t="s">
        <v>26</v>
      </c>
      <c r="C20" s="4"/>
      <c r="D20" s="6">
        <v>17809.099999999999</v>
      </c>
      <c r="E20" s="6">
        <v>125607.226</v>
      </c>
      <c r="F20" s="6">
        <v>198365.883</v>
      </c>
      <c r="G20" s="6">
        <v>2897.75</v>
      </c>
      <c r="H20" s="6">
        <f t="shared" ref="H20" si="12">SUM(H18:H19)</f>
        <v>344679.95899999997</v>
      </c>
      <c r="I20" s="6">
        <v>25248.628000000001</v>
      </c>
      <c r="J20" s="6">
        <v>1351380.5929999999</v>
      </c>
      <c r="K20" s="6">
        <v>116023.57700000005</v>
      </c>
      <c r="L20" s="6"/>
      <c r="M20" s="6">
        <f t="shared" ref="M20:R20" si="13">SUM(M18:M19)</f>
        <v>1492652.7980000002</v>
      </c>
      <c r="N20" s="6">
        <f t="shared" si="13"/>
        <v>43057.728000000003</v>
      </c>
      <c r="O20" s="6">
        <f t="shared" si="13"/>
        <v>1476987.8189999999</v>
      </c>
      <c r="P20" s="6">
        <f t="shared" si="13"/>
        <v>314389.46000000008</v>
      </c>
      <c r="Q20" s="6">
        <f t="shared" si="13"/>
        <v>2897.75</v>
      </c>
      <c r="R20" s="6">
        <f t="shared" si="13"/>
        <v>1837332.7570000002</v>
      </c>
    </row>
    <row r="21" spans="1:18" ht="26.3" customHeight="1" x14ac:dyDescent="0.3">
      <c r="A21" s="37"/>
      <c r="B21" s="27" t="s">
        <v>27</v>
      </c>
      <c r="C21" s="14" t="s">
        <v>4</v>
      </c>
      <c r="D21" s="15">
        <f>SUM(D6,D9,D12,D15,D18)</f>
        <v>48357623.614</v>
      </c>
      <c r="E21" s="15">
        <f t="shared" ref="E21:M21" si="14">SUM(E6,E9,E12,E15,E18)</f>
        <v>26656388.122000001</v>
      </c>
      <c r="F21" s="15">
        <f t="shared" si="14"/>
        <v>7949284.7320000008</v>
      </c>
      <c r="G21" s="15">
        <f t="shared" si="14"/>
        <v>28275368.051999606</v>
      </c>
      <c r="H21" s="15">
        <f t="shared" si="14"/>
        <v>111238664.51999961</v>
      </c>
      <c r="I21" s="15">
        <f t="shared" si="14"/>
        <v>32458211.098999999</v>
      </c>
      <c r="J21" s="15">
        <f t="shared" si="14"/>
        <v>119132301.619</v>
      </c>
      <c r="K21" s="15">
        <f t="shared" si="14"/>
        <v>7704959.8629999962</v>
      </c>
      <c r="L21" s="15">
        <f t="shared" si="14"/>
        <v>6887386.893000084</v>
      </c>
      <c r="M21" s="15">
        <f t="shared" si="14"/>
        <v>166182859.47400007</v>
      </c>
      <c r="N21" s="15">
        <f t="shared" ref="N21:N23" si="15">D21+I21</f>
        <v>80815834.713</v>
      </c>
      <c r="O21" s="15">
        <f t="shared" ref="O21:O23" si="16">E21+J21</f>
        <v>145788689.741</v>
      </c>
      <c r="P21" s="15">
        <f t="shared" ref="P21:P23" si="17">F21+K21</f>
        <v>15654244.594999997</v>
      </c>
      <c r="Q21" s="15">
        <f t="shared" ref="Q21:Q23" si="18">G21+L21</f>
        <v>35162754.944999687</v>
      </c>
      <c r="R21" s="15">
        <f t="shared" ref="R21:R23" si="19">H21+M21</f>
        <v>277421523.99399966</v>
      </c>
    </row>
    <row r="22" spans="1:18" ht="26.3" customHeight="1" x14ac:dyDescent="0.3">
      <c r="A22" s="37"/>
      <c r="B22" s="14"/>
      <c r="C22" s="14" t="s">
        <v>18</v>
      </c>
      <c r="D22" s="15">
        <f>SUM(D7,D10,D13,D16,D19)</f>
        <v>126295074.63599989</v>
      </c>
      <c r="E22" s="15">
        <f t="shared" ref="E22:M22" si="20">SUM(E7,E10,E13,E16,E19)</f>
        <v>15776363.503999999</v>
      </c>
      <c r="F22" s="15">
        <f t="shared" si="20"/>
        <v>8805314.2389999982</v>
      </c>
      <c r="G22" s="15">
        <f t="shared" si="20"/>
        <v>35037193.298000321</v>
      </c>
      <c r="H22" s="15">
        <f t="shared" si="20"/>
        <v>185913945.67700022</v>
      </c>
      <c r="I22" s="15">
        <f t="shared" si="20"/>
        <v>304002760.12700003</v>
      </c>
      <c r="J22" s="15">
        <f t="shared" si="20"/>
        <v>48327348.813000023</v>
      </c>
      <c r="K22" s="15">
        <f t="shared" si="20"/>
        <v>20521451.745999984</v>
      </c>
      <c r="L22" s="15">
        <f t="shared" si="20"/>
        <v>3966668.0420000516</v>
      </c>
      <c r="M22" s="15">
        <f t="shared" si="20"/>
        <v>376818228.7280001</v>
      </c>
      <c r="N22" s="15">
        <f t="shared" si="15"/>
        <v>430297834.76299989</v>
      </c>
      <c r="O22" s="15">
        <f t="shared" si="16"/>
        <v>64103712.317000024</v>
      </c>
      <c r="P22" s="15">
        <f t="shared" si="17"/>
        <v>29326765.984999985</v>
      </c>
      <c r="Q22" s="15">
        <f t="shared" si="18"/>
        <v>39003861.340000376</v>
      </c>
      <c r="R22" s="15">
        <f t="shared" si="19"/>
        <v>562732174.40500033</v>
      </c>
    </row>
    <row r="23" spans="1:18" s="18" customFormat="1" ht="26.3" customHeight="1" thickBot="1" x14ac:dyDescent="0.35">
      <c r="A23" s="38"/>
      <c r="B23" s="26"/>
      <c r="C23" s="16" t="s">
        <v>27</v>
      </c>
      <c r="D23" s="17">
        <f>SUM(D20,D17,D14,D11,D8)</f>
        <v>174652698.24999991</v>
      </c>
      <c r="E23" s="17">
        <f t="shared" ref="E23:M23" si="21">SUM(E20,E17,E14,E11,E8)</f>
        <v>42432751.625999995</v>
      </c>
      <c r="F23" s="17">
        <f t="shared" si="21"/>
        <v>16754598.970999997</v>
      </c>
      <c r="G23" s="17">
        <f t="shared" si="21"/>
        <v>63312561.349999927</v>
      </c>
      <c r="H23" s="17">
        <f t="shared" si="21"/>
        <v>297152610.19699985</v>
      </c>
      <c r="I23" s="17">
        <f t="shared" si="21"/>
        <v>336460971.22600007</v>
      </c>
      <c r="J23" s="17">
        <f t="shared" si="21"/>
        <v>167459650.43200004</v>
      </c>
      <c r="K23" s="17">
        <f t="shared" si="21"/>
        <v>28226411.608999982</v>
      </c>
      <c r="L23" s="17">
        <f t="shared" si="21"/>
        <v>10854054.935000135</v>
      </c>
      <c r="M23" s="17">
        <f t="shared" si="21"/>
        <v>543001088.20200014</v>
      </c>
      <c r="N23" s="17">
        <f t="shared" si="15"/>
        <v>511113669.47599995</v>
      </c>
      <c r="O23" s="17">
        <f t="shared" si="16"/>
        <v>209892402.05800003</v>
      </c>
      <c r="P23" s="17">
        <f t="shared" si="17"/>
        <v>44981010.579999983</v>
      </c>
      <c r="Q23" s="17">
        <f t="shared" si="18"/>
        <v>74166616.285000056</v>
      </c>
      <c r="R23" s="17">
        <f t="shared" si="19"/>
        <v>840153698.39899993</v>
      </c>
    </row>
    <row r="24" spans="1:18" ht="26.3" customHeight="1" x14ac:dyDescent="0.3">
      <c r="A24" s="33" t="s">
        <v>13</v>
      </c>
      <c r="B24" s="9" t="s">
        <v>22</v>
      </c>
      <c r="C24" s="9" t="s">
        <v>4</v>
      </c>
      <c r="D24" s="28">
        <v>37962659.675000012</v>
      </c>
      <c r="E24" s="28">
        <v>12826103.870999999</v>
      </c>
      <c r="F24" s="28">
        <v>4282866.3079999983</v>
      </c>
      <c r="G24" s="28">
        <v>28411341.698999651</v>
      </c>
      <c r="H24" s="10">
        <f>SUM(D24:G24)</f>
        <v>83482971.55299966</v>
      </c>
      <c r="I24" s="28">
        <v>23921447.204999998</v>
      </c>
      <c r="J24" s="28">
        <v>27993067.704</v>
      </c>
      <c r="K24" s="28">
        <v>869015.55600000022</v>
      </c>
      <c r="L24" s="28">
        <v>6601951.2840001862</v>
      </c>
      <c r="M24" s="11">
        <f>SUM(I24:L24)</f>
        <v>59385481.749000184</v>
      </c>
      <c r="N24" s="7">
        <f t="shared" ref="N24:N37" si="22">D24+I24</f>
        <v>61884106.88000001</v>
      </c>
      <c r="O24" s="7">
        <f t="shared" ref="O24:O37" si="23">E24+J24</f>
        <v>40819171.575000003</v>
      </c>
      <c r="P24" s="7">
        <f t="shared" ref="P24:P37" si="24">F24+K24</f>
        <v>5151881.8639999982</v>
      </c>
      <c r="Q24" s="7">
        <f t="shared" ref="Q24:Q37" si="25">G24+L24</f>
        <v>35013292.982999839</v>
      </c>
      <c r="R24" s="8">
        <f t="shared" ref="R24:R37" si="26">H24+M24</f>
        <v>142868453.30199984</v>
      </c>
    </row>
    <row r="25" spans="1:18" ht="26.3" customHeight="1" x14ac:dyDescent="0.3">
      <c r="A25" s="34"/>
      <c r="B25" s="9"/>
      <c r="C25" s="9" t="s">
        <v>18</v>
      </c>
      <c r="D25" s="28">
        <v>127311705.508</v>
      </c>
      <c r="E25" s="28">
        <v>5787024.8760000002</v>
      </c>
      <c r="F25" s="28">
        <v>8685894.6679999921</v>
      </c>
      <c r="G25" s="28">
        <v>32775633.24499955</v>
      </c>
      <c r="H25" s="10">
        <f>SUM(D25:G25)</f>
        <v>174560258.29699954</v>
      </c>
      <c r="I25" s="28">
        <v>297952660.86900002</v>
      </c>
      <c r="J25" s="28">
        <v>22932551.48</v>
      </c>
      <c r="K25" s="28">
        <v>15583225.982000001</v>
      </c>
      <c r="L25" s="28">
        <v>3572015.539000175</v>
      </c>
      <c r="M25" s="11">
        <f>SUM(I25:L25)</f>
        <v>340040453.87000018</v>
      </c>
      <c r="N25" s="7">
        <f t="shared" si="22"/>
        <v>425264366.37700003</v>
      </c>
      <c r="O25" s="7">
        <f t="shared" si="23"/>
        <v>28719576.355999999</v>
      </c>
      <c r="P25" s="7">
        <f t="shared" si="24"/>
        <v>24269120.649999991</v>
      </c>
      <c r="Q25" s="7">
        <f t="shared" si="25"/>
        <v>36347648.783999726</v>
      </c>
      <c r="R25" s="8">
        <f t="shared" si="26"/>
        <v>514600712.1669997</v>
      </c>
    </row>
    <row r="26" spans="1:18" ht="26.3" customHeight="1" x14ac:dyDescent="0.3">
      <c r="A26" s="34"/>
      <c r="B26" s="12" t="s">
        <v>26</v>
      </c>
      <c r="C26" s="12"/>
      <c r="D26" s="13">
        <v>165274365.18300003</v>
      </c>
      <c r="E26" s="13">
        <v>18613128.747000001</v>
      </c>
      <c r="F26" s="13">
        <v>12968760.97599999</v>
      </c>
      <c r="G26" s="13">
        <v>61186974.943999201</v>
      </c>
      <c r="H26" s="13">
        <f>SUM(H24:H25)</f>
        <v>258043229.84999919</v>
      </c>
      <c r="I26" s="13">
        <v>321874108.074</v>
      </c>
      <c r="J26" s="13">
        <v>50925619.184</v>
      </c>
      <c r="K26" s="13">
        <v>16452241.538000001</v>
      </c>
      <c r="L26" s="13">
        <v>10173966.82300036</v>
      </c>
      <c r="M26" s="13">
        <f t="shared" ref="M26" si="27">SUM(M24:M25)</f>
        <v>399425935.61900038</v>
      </c>
      <c r="N26" s="6">
        <f t="shared" si="22"/>
        <v>487148473.25700003</v>
      </c>
      <c r="O26" s="6">
        <f t="shared" si="23"/>
        <v>69538747.930999994</v>
      </c>
      <c r="P26" s="6">
        <f t="shared" si="24"/>
        <v>29421002.513999991</v>
      </c>
      <c r="Q26" s="6">
        <f t="shared" si="25"/>
        <v>71360941.766999558</v>
      </c>
      <c r="R26" s="6">
        <f t="shared" si="26"/>
        <v>657469165.46899962</v>
      </c>
    </row>
    <row r="27" spans="1:18" ht="26.3" customHeight="1" x14ac:dyDescent="0.3">
      <c r="A27" s="34"/>
      <c r="B27" s="9" t="s">
        <v>21</v>
      </c>
      <c r="C27" s="9" t="s">
        <v>4</v>
      </c>
      <c r="D27" s="28">
        <v>1925862.3770000001</v>
      </c>
      <c r="E27" s="28">
        <v>1026135.2659999999</v>
      </c>
      <c r="F27" s="28">
        <v>450268.1939999999</v>
      </c>
      <c r="G27" s="28">
        <v>4549.6949999999997</v>
      </c>
      <c r="H27" s="10">
        <f>SUM(D27:G27)</f>
        <v>3406815.5320000001</v>
      </c>
      <c r="I27" s="28">
        <v>3954470.4470000002</v>
      </c>
      <c r="J27" s="28">
        <v>2401842.861</v>
      </c>
      <c r="K27" s="28">
        <v>2963710.8319999911</v>
      </c>
      <c r="L27" s="28">
        <v>6368.0970000000007</v>
      </c>
      <c r="M27" s="11">
        <f>SUM(I27:L27)</f>
        <v>9326392.2369999904</v>
      </c>
      <c r="N27" s="7">
        <f t="shared" si="22"/>
        <v>5880332.824</v>
      </c>
      <c r="O27" s="7">
        <f t="shared" si="23"/>
        <v>3427978.1269999999</v>
      </c>
      <c r="P27" s="7">
        <f t="shared" si="24"/>
        <v>3413979.0259999912</v>
      </c>
      <c r="Q27" s="7">
        <f t="shared" si="25"/>
        <v>10917.792000000001</v>
      </c>
      <c r="R27" s="8">
        <f t="shared" si="26"/>
        <v>12733207.76899999</v>
      </c>
    </row>
    <row r="28" spans="1:18" ht="26.3" customHeight="1" x14ac:dyDescent="0.3">
      <c r="A28" s="34"/>
      <c r="B28" s="9"/>
      <c r="C28" s="9" t="s">
        <v>18</v>
      </c>
      <c r="D28" s="28">
        <v>2250068.6</v>
      </c>
      <c r="E28" s="28">
        <v>855877.022</v>
      </c>
      <c r="F28" s="28">
        <v>71122.14499999999</v>
      </c>
      <c r="G28" s="28">
        <v>1520.451</v>
      </c>
      <c r="H28" s="10">
        <f>SUM(D28:G28)</f>
        <v>3178588.2179999999</v>
      </c>
      <c r="I28" s="28">
        <v>8599681.154000001</v>
      </c>
      <c r="J28" s="28">
        <v>3280021.1</v>
      </c>
      <c r="K28" s="28">
        <v>3132576.1249999921</v>
      </c>
      <c r="L28" s="28">
        <v>10377.947</v>
      </c>
      <c r="M28" s="11">
        <f>SUM(I28:L28)</f>
        <v>15022656.325999994</v>
      </c>
      <c r="N28" s="7">
        <f t="shared" si="22"/>
        <v>10849749.754000001</v>
      </c>
      <c r="O28" s="7">
        <f t="shared" si="23"/>
        <v>4135898.122</v>
      </c>
      <c r="P28" s="7">
        <f t="shared" si="24"/>
        <v>3203698.2699999921</v>
      </c>
      <c r="Q28" s="7">
        <f t="shared" si="25"/>
        <v>11898.398000000001</v>
      </c>
      <c r="R28" s="8">
        <f t="shared" si="26"/>
        <v>18201244.543999992</v>
      </c>
    </row>
    <row r="29" spans="1:18" ht="26.3" customHeight="1" x14ac:dyDescent="0.3">
      <c r="A29" s="34"/>
      <c r="B29" s="12" t="s">
        <v>26</v>
      </c>
      <c r="C29" s="12"/>
      <c r="D29" s="13">
        <v>4175930.977</v>
      </c>
      <c r="E29" s="13">
        <v>1882012.2879999999</v>
      </c>
      <c r="F29" s="13">
        <v>521390.33899999992</v>
      </c>
      <c r="G29" s="13">
        <v>6070.1459999999997</v>
      </c>
      <c r="H29" s="13">
        <f t="shared" ref="H29" si="28">SUM(H27:H28)</f>
        <v>6585403.75</v>
      </c>
      <c r="I29" s="13">
        <v>12554151.601000002</v>
      </c>
      <c r="J29" s="13">
        <v>5681863.9610000001</v>
      </c>
      <c r="K29" s="13">
        <v>6096286.9569999836</v>
      </c>
      <c r="L29" s="13">
        <v>16746.044000000002</v>
      </c>
      <c r="M29" s="13">
        <f t="shared" ref="M29" si="29">SUM(M27:M28)</f>
        <v>24349048.562999986</v>
      </c>
      <c r="N29" s="6">
        <f t="shared" si="22"/>
        <v>16730082.578000002</v>
      </c>
      <c r="O29" s="6">
        <f t="shared" si="23"/>
        <v>7563876.2489999998</v>
      </c>
      <c r="P29" s="6">
        <f t="shared" si="24"/>
        <v>6617677.2959999833</v>
      </c>
      <c r="Q29" s="6">
        <f t="shared" si="25"/>
        <v>22816.190000000002</v>
      </c>
      <c r="R29" s="6">
        <f t="shared" si="26"/>
        <v>30934452.312999986</v>
      </c>
    </row>
    <row r="30" spans="1:18" ht="26.3" customHeight="1" x14ac:dyDescent="0.3">
      <c r="A30" s="34"/>
      <c r="B30" s="9" t="s">
        <v>20</v>
      </c>
      <c r="C30" s="9" t="s">
        <v>4</v>
      </c>
      <c r="D30" s="28">
        <v>8866470.5469999984</v>
      </c>
      <c r="E30" s="28">
        <v>13349332.103</v>
      </c>
      <c r="F30" s="28">
        <v>1594005.6769999999</v>
      </c>
      <c r="G30" s="28">
        <v>3739161.8129999102</v>
      </c>
      <c r="H30" s="10">
        <f>SUM(D30:G30)</f>
        <v>27548970.139999911</v>
      </c>
      <c r="I30" s="28">
        <v>12247973.688999999</v>
      </c>
      <c r="J30" s="28">
        <v>91423347.074000016</v>
      </c>
      <c r="K30" s="28">
        <v>3023281.219</v>
      </c>
      <c r="L30" s="28">
        <v>1882412.601000001</v>
      </c>
      <c r="M30" s="11">
        <f>SUM(I30:L30)</f>
        <v>108577014.583</v>
      </c>
      <c r="N30" s="7">
        <f t="shared" si="22"/>
        <v>21114444.235999998</v>
      </c>
      <c r="O30" s="7">
        <f t="shared" si="23"/>
        <v>104772679.17700002</v>
      </c>
      <c r="P30" s="7">
        <f t="shared" si="24"/>
        <v>4617286.8959999997</v>
      </c>
      <c r="Q30" s="7">
        <f t="shared" si="25"/>
        <v>5621574.4139999114</v>
      </c>
      <c r="R30" s="8">
        <f t="shared" si="26"/>
        <v>136125984.72299993</v>
      </c>
    </row>
    <row r="31" spans="1:18" ht="26.3" customHeight="1" x14ac:dyDescent="0.3">
      <c r="A31" s="34"/>
      <c r="B31" s="9"/>
      <c r="C31" s="9" t="s">
        <v>18</v>
      </c>
      <c r="D31" s="28">
        <v>1650602.6939999999</v>
      </c>
      <c r="E31" s="28">
        <v>8649995.2800000012</v>
      </c>
      <c r="F31" s="28">
        <v>100822.14599999999</v>
      </c>
      <c r="G31" s="28">
        <v>5024314.5659999708</v>
      </c>
      <c r="H31" s="10">
        <f>SUM(D31:G31)</f>
        <v>15425734.685999971</v>
      </c>
      <c r="I31" s="28">
        <v>16486212.446</v>
      </c>
      <c r="J31" s="28">
        <v>19195883.963</v>
      </c>
      <c r="K31" s="28">
        <v>4223414.9340000004</v>
      </c>
      <c r="L31" s="28">
        <v>1307432.715000018</v>
      </c>
      <c r="M31" s="11">
        <f>SUM(I31:L31)</f>
        <v>41212944.058000021</v>
      </c>
      <c r="N31" s="7">
        <f t="shared" si="22"/>
        <v>18136815.140000001</v>
      </c>
      <c r="O31" s="7">
        <f t="shared" si="23"/>
        <v>27845879.243000001</v>
      </c>
      <c r="P31" s="7">
        <f t="shared" si="24"/>
        <v>4324237.08</v>
      </c>
      <c r="Q31" s="7">
        <f t="shared" si="25"/>
        <v>6331747.2809999883</v>
      </c>
      <c r="R31" s="8">
        <f t="shared" si="26"/>
        <v>56638678.743999988</v>
      </c>
    </row>
    <row r="32" spans="1:18" ht="26.3" customHeight="1" x14ac:dyDescent="0.3">
      <c r="A32" s="34"/>
      <c r="B32" s="12" t="s">
        <v>26</v>
      </c>
      <c r="C32" s="12"/>
      <c r="D32" s="13">
        <v>10517073.240999999</v>
      </c>
      <c r="E32" s="13">
        <v>21999327.383000001</v>
      </c>
      <c r="F32" s="13">
        <v>1694827.8229999999</v>
      </c>
      <c r="G32" s="13">
        <v>8763476.3789998814</v>
      </c>
      <c r="H32" s="13">
        <f t="shared" ref="H32" si="30">SUM(H30:H31)</f>
        <v>42974704.825999886</v>
      </c>
      <c r="I32" s="13">
        <v>28734186.134999998</v>
      </c>
      <c r="J32" s="13">
        <v>110619231.03700002</v>
      </c>
      <c r="K32" s="13">
        <v>7246696.1530000009</v>
      </c>
      <c r="L32" s="13">
        <v>3189845.3160000192</v>
      </c>
      <c r="M32" s="13">
        <f t="shared" ref="M32" si="31">SUM(M30:M31)</f>
        <v>149789958.64100003</v>
      </c>
      <c r="N32" s="6">
        <f t="shared" si="22"/>
        <v>39251259.375999995</v>
      </c>
      <c r="O32" s="6">
        <f t="shared" si="23"/>
        <v>132618558.42000002</v>
      </c>
      <c r="P32" s="6">
        <f t="shared" si="24"/>
        <v>8941523.9759999998</v>
      </c>
      <c r="Q32" s="6">
        <f t="shared" si="25"/>
        <v>11953321.6949999</v>
      </c>
      <c r="R32" s="6">
        <f t="shared" si="26"/>
        <v>192764663.46699992</v>
      </c>
    </row>
    <row r="33" spans="1:31" ht="26.3" customHeight="1" x14ac:dyDescent="0.3">
      <c r="A33" s="34"/>
      <c r="B33" s="9" t="s">
        <v>19</v>
      </c>
      <c r="C33" s="9" t="s">
        <v>4</v>
      </c>
      <c r="D33" s="28">
        <v>1238691.3</v>
      </c>
      <c r="E33" s="28">
        <v>24333.762999999999</v>
      </c>
      <c r="F33" s="28">
        <v>2255.5729999999999</v>
      </c>
      <c r="G33" s="28">
        <v>461960.95600000012</v>
      </c>
      <c r="H33" s="10">
        <f>SUM(D33:G33)</f>
        <v>1727241.5920000002</v>
      </c>
      <c r="I33" s="28">
        <v>22353.089</v>
      </c>
      <c r="J33" s="28">
        <v>287723.18900000007</v>
      </c>
      <c r="K33" s="28">
        <v>701.13699999999994</v>
      </c>
      <c r="L33" s="28">
        <v>2805.73</v>
      </c>
      <c r="M33" s="11">
        <f>SUM(I33:L33)</f>
        <v>313583.14500000002</v>
      </c>
      <c r="N33" s="7">
        <f t="shared" si="22"/>
        <v>1261044.389</v>
      </c>
      <c r="O33" s="7">
        <f t="shared" si="23"/>
        <v>312056.95200000005</v>
      </c>
      <c r="P33" s="7">
        <f t="shared" si="24"/>
        <v>2956.71</v>
      </c>
      <c r="Q33" s="7">
        <f t="shared" si="25"/>
        <v>464766.6860000001</v>
      </c>
      <c r="R33" s="8">
        <f t="shared" si="26"/>
        <v>2040824.7370000002</v>
      </c>
    </row>
    <row r="34" spans="1:31" ht="26.3" customHeight="1" x14ac:dyDescent="0.3">
      <c r="A34" s="34"/>
      <c r="B34" s="9"/>
      <c r="C34" s="9" t="s">
        <v>18</v>
      </c>
      <c r="D34" s="28">
        <v>3553.9870000000001</v>
      </c>
      <c r="E34" s="28">
        <v>100107.984</v>
      </c>
      <c r="F34" s="28">
        <v>3686.9789999999998</v>
      </c>
      <c r="G34" s="28">
        <v>489004.13899999991</v>
      </c>
      <c r="H34" s="10">
        <f>SUM(D34:G34)</f>
        <v>596353.08899999992</v>
      </c>
      <c r="I34" s="28">
        <v>1852</v>
      </c>
      <c r="J34" s="28">
        <v>540783.52699999989</v>
      </c>
      <c r="K34" s="28">
        <v>692089.51899999997</v>
      </c>
      <c r="L34" s="28">
        <v>102.50700000000001</v>
      </c>
      <c r="M34" s="11">
        <f>SUM(I34:L34)</f>
        <v>1234827.5529999998</v>
      </c>
      <c r="N34" s="7">
        <f t="shared" si="22"/>
        <v>5405.9870000000001</v>
      </c>
      <c r="O34" s="7">
        <f t="shared" si="23"/>
        <v>640891.51099999994</v>
      </c>
      <c r="P34" s="7">
        <f t="shared" si="24"/>
        <v>695776.49800000002</v>
      </c>
      <c r="Q34" s="7">
        <f t="shared" si="25"/>
        <v>489106.64599999989</v>
      </c>
      <c r="R34" s="8">
        <f t="shared" si="26"/>
        <v>1831180.6419999998</v>
      </c>
    </row>
    <row r="35" spans="1:31" ht="26.3" customHeight="1" x14ac:dyDescent="0.3">
      <c r="A35" s="34"/>
      <c r="B35" s="12" t="s">
        <v>26</v>
      </c>
      <c r="C35" s="12"/>
      <c r="D35" s="13">
        <v>1242245.287</v>
      </c>
      <c r="E35" s="13">
        <v>124441.747</v>
      </c>
      <c r="F35" s="13">
        <v>5942.5519999999997</v>
      </c>
      <c r="G35" s="13">
        <v>950965.09499999997</v>
      </c>
      <c r="H35" s="13">
        <f t="shared" ref="H35" si="32">SUM(H33:H34)</f>
        <v>2323594.6809999999</v>
      </c>
      <c r="I35" s="13">
        <v>24205.089</v>
      </c>
      <c r="J35" s="13">
        <v>828506.71600000001</v>
      </c>
      <c r="K35" s="13">
        <v>692790.65599999996</v>
      </c>
      <c r="L35" s="13">
        <v>2908.2370000000001</v>
      </c>
      <c r="M35" s="13">
        <f t="shared" ref="M35" si="33">SUM(M33:M34)</f>
        <v>1548410.6979999999</v>
      </c>
      <c r="N35" s="6">
        <f t="shared" si="22"/>
        <v>1266450.3759999999</v>
      </c>
      <c r="O35" s="6">
        <f t="shared" si="23"/>
        <v>952948.46299999999</v>
      </c>
      <c r="P35" s="6">
        <f t="shared" si="24"/>
        <v>698733.20799999998</v>
      </c>
      <c r="Q35" s="6">
        <f t="shared" si="25"/>
        <v>953873.33199999994</v>
      </c>
      <c r="R35" s="6">
        <f t="shared" si="26"/>
        <v>3872005.3789999997</v>
      </c>
    </row>
    <row r="36" spans="1:31" ht="26.3" customHeight="1" x14ac:dyDescent="0.3">
      <c r="A36" s="34"/>
      <c r="B36" s="9" t="s">
        <v>7</v>
      </c>
      <c r="C36" s="9" t="s">
        <v>4</v>
      </c>
      <c r="D36" s="28">
        <v>34334.5</v>
      </c>
      <c r="E36" s="28"/>
      <c r="F36" s="28">
        <v>57234.968000000008</v>
      </c>
      <c r="G36" s="28">
        <v>168</v>
      </c>
      <c r="H36" s="10">
        <f>SUM(D36:G36)</f>
        <v>91737.468000000008</v>
      </c>
      <c r="I36" s="28"/>
      <c r="J36" s="28">
        <v>26796.496999999999</v>
      </c>
      <c r="K36" s="28">
        <v>27926.530999999999</v>
      </c>
      <c r="L36" s="28"/>
      <c r="M36" s="11">
        <f>SUM(I36:L36)</f>
        <v>54723.027999999998</v>
      </c>
      <c r="N36" s="7">
        <f t="shared" si="22"/>
        <v>34334.5</v>
      </c>
      <c r="O36" s="7">
        <f t="shared" si="23"/>
        <v>26796.496999999999</v>
      </c>
      <c r="P36" s="7">
        <f t="shared" si="24"/>
        <v>85161.499000000011</v>
      </c>
      <c r="Q36" s="7">
        <f t="shared" si="25"/>
        <v>168</v>
      </c>
      <c r="R36" s="8">
        <f t="shared" si="26"/>
        <v>146460.49600000001</v>
      </c>
    </row>
    <row r="37" spans="1:31" ht="26.3" customHeight="1" x14ac:dyDescent="0.3">
      <c r="A37" s="34"/>
      <c r="B37" s="9"/>
      <c r="C37" s="9" t="s">
        <v>18</v>
      </c>
      <c r="D37" s="28">
        <v>204416.92800000001</v>
      </c>
      <c r="E37" s="28">
        <v>411993.93400000001</v>
      </c>
      <c r="F37" s="28">
        <v>215693.28400000001</v>
      </c>
      <c r="G37" s="28"/>
      <c r="H37" s="10">
        <f>SUM(D37:G37)</f>
        <v>832104.14599999995</v>
      </c>
      <c r="I37" s="28">
        <v>32732.035</v>
      </c>
      <c r="J37" s="28">
        <v>1304899.1410000001</v>
      </c>
      <c r="K37" s="28">
        <v>47233.734000000011</v>
      </c>
      <c r="L37" s="28"/>
      <c r="M37" s="11">
        <f>SUM(I37:L37)</f>
        <v>1384864.91</v>
      </c>
      <c r="N37" s="7">
        <f t="shared" si="22"/>
        <v>237148.96300000002</v>
      </c>
      <c r="O37" s="7">
        <f t="shared" si="23"/>
        <v>1716893.0750000002</v>
      </c>
      <c r="P37" s="7">
        <f t="shared" si="24"/>
        <v>262927.01800000004</v>
      </c>
      <c r="Q37" s="7">
        <f t="shared" si="25"/>
        <v>0</v>
      </c>
      <c r="R37" s="8">
        <f t="shared" si="26"/>
        <v>2216969.0559999999</v>
      </c>
    </row>
    <row r="38" spans="1:31" ht="26.3" customHeight="1" x14ac:dyDescent="0.3">
      <c r="A38" s="34"/>
      <c r="B38" s="4" t="s">
        <v>26</v>
      </c>
      <c r="C38" s="4"/>
      <c r="D38" s="6">
        <v>238751.42800000001</v>
      </c>
      <c r="E38" s="6">
        <v>411993.93400000001</v>
      </c>
      <c r="F38" s="6">
        <v>272928.25200000004</v>
      </c>
      <c r="G38" s="6">
        <v>168</v>
      </c>
      <c r="H38" s="6">
        <f t="shared" ref="H38" si="34">SUM(H36:H37)</f>
        <v>923841.61399999994</v>
      </c>
      <c r="I38" s="6">
        <v>32732.035</v>
      </c>
      <c r="J38" s="6">
        <v>1331695.638</v>
      </c>
      <c r="K38" s="6">
        <v>75160.265000000014</v>
      </c>
      <c r="L38" s="6"/>
      <c r="M38" s="6">
        <f t="shared" ref="M38:R38" si="35">SUM(M36:M37)</f>
        <v>1439587.9379999998</v>
      </c>
      <c r="N38" s="6">
        <f t="shared" si="35"/>
        <v>271483.46299999999</v>
      </c>
      <c r="O38" s="6">
        <f t="shared" si="35"/>
        <v>1743689.5720000002</v>
      </c>
      <c r="P38" s="6">
        <f t="shared" si="35"/>
        <v>348088.51700000005</v>
      </c>
      <c r="Q38" s="6">
        <f t="shared" si="35"/>
        <v>168</v>
      </c>
      <c r="R38" s="6">
        <f t="shared" si="35"/>
        <v>2363429.5519999997</v>
      </c>
    </row>
    <row r="39" spans="1:31" ht="26.3" customHeight="1" x14ac:dyDescent="0.3">
      <c r="A39" s="34"/>
      <c r="B39" s="27" t="s">
        <v>27</v>
      </c>
      <c r="C39" s="14" t="s">
        <v>4</v>
      </c>
      <c r="D39" s="15">
        <f>SUM(D24,D27,D30,D33,D36)</f>
        <v>50028018.399000004</v>
      </c>
      <c r="E39" s="15">
        <f t="shared" ref="E39:M39" si="36">SUM(E24,E27,E30,E33,E36)</f>
        <v>27225905.003000002</v>
      </c>
      <c r="F39" s="15">
        <f t="shared" si="36"/>
        <v>6386630.7199999988</v>
      </c>
      <c r="G39" s="15">
        <f t="shared" si="36"/>
        <v>32617182.162999563</v>
      </c>
      <c r="H39" s="15">
        <f t="shared" si="36"/>
        <v>116257736.28499958</v>
      </c>
      <c r="I39" s="15">
        <f t="shared" si="36"/>
        <v>40146244.43</v>
      </c>
      <c r="J39" s="15">
        <f t="shared" si="36"/>
        <v>122132777.325</v>
      </c>
      <c r="K39" s="15">
        <f t="shared" si="36"/>
        <v>6884635.274999992</v>
      </c>
      <c r="L39" s="15">
        <f t="shared" si="36"/>
        <v>8493537.7120001875</v>
      </c>
      <c r="M39" s="15">
        <f t="shared" si="36"/>
        <v>177657194.74200019</v>
      </c>
      <c r="N39" s="15">
        <f t="shared" ref="N39:N41" si="37">D39+I39</f>
        <v>90174262.828999996</v>
      </c>
      <c r="O39" s="15">
        <f t="shared" ref="O39:O41" si="38">E39+J39</f>
        <v>149358682.32800001</v>
      </c>
      <c r="P39" s="15">
        <f t="shared" ref="P39:P41" si="39">F39+K39</f>
        <v>13271265.99499999</v>
      </c>
      <c r="Q39" s="15">
        <f t="shared" ref="Q39:Q41" si="40">G39+L39</f>
        <v>41110719.874999747</v>
      </c>
      <c r="R39" s="15">
        <f t="shared" ref="R39:R41" si="41">H39+M39</f>
        <v>293914931.02699977</v>
      </c>
    </row>
    <row r="40" spans="1:31" ht="26.3" customHeight="1" x14ac:dyDescent="0.3">
      <c r="A40" s="34"/>
      <c r="B40" s="14"/>
      <c r="C40" s="14" t="s">
        <v>18</v>
      </c>
      <c r="D40" s="15">
        <f>SUM(D25,D28,D31,D34,D37)</f>
        <v>131420347.71700001</v>
      </c>
      <c r="E40" s="15">
        <f t="shared" ref="E40:M40" si="42">SUM(E25,E28,E31,E34,E37)</f>
        <v>15804999.096000001</v>
      </c>
      <c r="F40" s="15">
        <f t="shared" si="42"/>
        <v>9077219.2219999917</v>
      </c>
      <c r="G40" s="15">
        <f t="shared" si="42"/>
        <v>38290472.400999524</v>
      </c>
      <c r="H40" s="15">
        <f t="shared" si="42"/>
        <v>194593038.43599948</v>
      </c>
      <c r="I40" s="15">
        <f t="shared" si="42"/>
        <v>323073138.50400001</v>
      </c>
      <c r="J40" s="15">
        <f t="shared" si="42"/>
        <v>47254139.211000003</v>
      </c>
      <c r="K40" s="15">
        <f t="shared" si="42"/>
        <v>23678540.293999996</v>
      </c>
      <c r="L40" s="15">
        <f t="shared" si="42"/>
        <v>4889928.7080001934</v>
      </c>
      <c r="M40" s="15">
        <f t="shared" si="42"/>
        <v>398895746.71700019</v>
      </c>
      <c r="N40" s="15">
        <f t="shared" si="37"/>
        <v>454493486.22100002</v>
      </c>
      <c r="O40" s="15">
        <f t="shared" si="38"/>
        <v>63059138.307000004</v>
      </c>
      <c r="P40" s="15">
        <f t="shared" si="39"/>
        <v>32755759.515999988</v>
      </c>
      <c r="Q40" s="15">
        <f t="shared" si="40"/>
        <v>43180401.108999714</v>
      </c>
      <c r="R40" s="15">
        <f t="shared" si="41"/>
        <v>593488785.15299964</v>
      </c>
    </row>
    <row r="41" spans="1:31" s="18" customFormat="1" ht="26.3" customHeight="1" thickBot="1" x14ac:dyDescent="0.35">
      <c r="A41" s="35"/>
      <c r="B41" s="26"/>
      <c r="C41" s="16" t="s">
        <v>27</v>
      </c>
      <c r="D41" s="17">
        <f>SUM(D38,D35,D32,D29,D26)</f>
        <v>181448366.11600003</v>
      </c>
      <c r="E41" s="17">
        <f t="shared" ref="E41:M41" si="43">SUM(E38,E35,E32,E29,E26)</f>
        <v>43030904.099000007</v>
      </c>
      <c r="F41" s="17">
        <f t="shared" si="43"/>
        <v>15463849.94199999</v>
      </c>
      <c r="G41" s="17">
        <f t="shared" si="43"/>
        <v>70907654.563999087</v>
      </c>
      <c r="H41" s="17">
        <f t="shared" si="43"/>
        <v>310850774.72099906</v>
      </c>
      <c r="I41" s="17">
        <f t="shared" si="43"/>
        <v>363219382.93400002</v>
      </c>
      <c r="J41" s="17">
        <f t="shared" si="43"/>
        <v>169386916.53600001</v>
      </c>
      <c r="K41" s="17">
        <f t="shared" si="43"/>
        <v>30563175.568999983</v>
      </c>
      <c r="L41" s="17">
        <f t="shared" si="43"/>
        <v>13383466.42000038</v>
      </c>
      <c r="M41" s="17">
        <f t="shared" si="43"/>
        <v>576552941.45900035</v>
      </c>
      <c r="N41" s="17">
        <f t="shared" si="37"/>
        <v>544667749.05000007</v>
      </c>
      <c r="O41" s="17">
        <f t="shared" si="38"/>
        <v>212417820.63500002</v>
      </c>
      <c r="P41" s="17">
        <f t="shared" si="39"/>
        <v>46027025.510999978</v>
      </c>
      <c r="Q41" s="17">
        <f t="shared" si="40"/>
        <v>84291120.983999461</v>
      </c>
      <c r="R41" s="17">
        <f t="shared" si="41"/>
        <v>887403716.17999935</v>
      </c>
    </row>
    <row r="42" spans="1:31" ht="26.3" customHeight="1" x14ac:dyDescent="0.3">
      <c r="A42" s="33" t="s">
        <v>14</v>
      </c>
      <c r="B42" s="9" t="s">
        <v>22</v>
      </c>
      <c r="C42" s="9" t="s">
        <v>4</v>
      </c>
      <c r="D42" s="28">
        <v>36916339.707000002</v>
      </c>
      <c r="E42" s="28">
        <v>13125971.683</v>
      </c>
      <c r="F42" s="28">
        <v>4162505.111</v>
      </c>
      <c r="G42" s="28">
        <v>27399386.874000382</v>
      </c>
      <c r="H42" s="10">
        <f>SUM(D42:G42)</f>
        <v>81604203.375000387</v>
      </c>
      <c r="I42" s="28">
        <v>25818147.385000002</v>
      </c>
      <c r="J42" s="28">
        <v>29223444.570999991</v>
      </c>
      <c r="K42" s="28">
        <v>1321656.814</v>
      </c>
      <c r="L42" s="28">
        <v>6875118.6389999911</v>
      </c>
      <c r="M42" s="11">
        <f>SUM(I42:L42)</f>
        <v>63238367.408999987</v>
      </c>
      <c r="N42" s="7">
        <f t="shared" ref="N42:N55" si="44">D42+I42</f>
        <v>62734487.092000008</v>
      </c>
      <c r="O42" s="7">
        <f t="shared" ref="O42:O55" si="45">E42+J42</f>
        <v>42349416.253999993</v>
      </c>
      <c r="P42" s="7">
        <f t="shared" ref="P42:P55" si="46">F42+K42</f>
        <v>5484161.9249999998</v>
      </c>
      <c r="Q42" s="7">
        <f t="shared" ref="Q42:Q55" si="47">G42+L42</f>
        <v>34274505.513000369</v>
      </c>
      <c r="R42" s="8">
        <f t="shared" ref="R42:R55" si="48">H42+M42</f>
        <v>144842570.78400037</v>
      </c>
    </row>
    <row r="43" spans="1:31" ht="26.3" customHeight="1" thickBot="1" x14ac:dyDescent="0.35">
      <c r="A43" s="34"/>
      <c r="B43" s="9"/>
      <c r="C43" s="9" t="s">
        <v>18</v>
      </c>
      <c r="D43" s="28">
        <v>134310306.979</v>
      </c>
      <c r="E43" s="28">
        <v>6321778.4549999982</v>
      </c>
      <c r="F43" s="28">
        <v>6383640.2199999997</v>
      </c>
      <c r="G43" s="28">
        <v>32065454.606000729</v>
      </c>
      <c r="H43" s="10">
        <f>SUM(D43:G43)</f>
        <v>179081180.26000074</v>
      </c>
      <c r="I43" s="28">
        <v>303926507.64899999</v>
      </c>
      <c r="J43" s="28">
        <v>22812686.613000002</v>
      </c>
      <c r="K43" s="28">
        <v>15038772.616</v>
      </c>
      <c r="L43" s="28">
        <v>4841053.5920000169</v>
      </c>
      <c r="M43" s="11">
        <f>SUM(I43:L43)</f>
        <v>346619020.46999997</v>
      </c>
      <c r="N43" s="7">
        <f t="shared" si="44"/>
        <v>438236814.62800002</v>
      </c>
      <c r="O43" s="7">
        <f t="shared" si="45"/>
        <v>29134465.068</v>
      </c>
      <c r="P43" s="7">
        <f t="shared" si="46"/>
        <v>21422412.835999999</v>
      </c>
      <c r="Q43" s="7">
        <f t="shared" si="47"/>
        <v>36906508.198000744</v>
      </c>
      <c r="R43" s="8">
        <f t="shared" si="48"/>
        <v>525700200.73000073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6.3" customHeight="1" x14ac:dyDescent="0.3">
      <c r="A44" s="34"/>
      <c r="B44" s="12" t="s">
        <v>26</v>
      </c>
      <c r="C44" s="12"/>
      <c r="D44" s="13">
        <v>171226646.68599999</v>
      </c>
      <c r="E44" s="13">
        <v>19447750.137999997</v>
      </c>
      <c r="F44" s="13">
        <v>10546145.331</v>
      </c>
      <c r="G44" s="13">
        <v>59464841.480001107</v>
      </c>
      <c r="H44" s="13">
        <f>SUM(H42:H43)</f>
        <v>260685383.63500112</v>
      </c>
      <c r="I44" s="13">
        <v>329744655.03399998</v>
      </c>
      <c r="J44" s="13">
        <v>52036131.183999993</v>
      </c>
      <c r="K44" s="13">
        <v>16360429.43</v>
      </c>
      <c r="L44" s="13">
        <v>11716172.231000008</v>
      </c>
      <c r="M44" s="13">
        <f t="shared" ref="M44" si="49">SUM(M42:M43)</f>
        <v>409857387.87899995</v>
      </c>
      <c r="N44" s="6">
        <f t="shared" si="44"/>
        <v>500971301.71999997</v>
      </c>
      <c r="O44" s="6">
        <f t="shared" si="45"/>
        <v>71483881.321999997</v>
      </c>
      <c r="P44" s="6">
        <f t="shared" si="46"/>
        <v>26906574.761</v>
      </c>
      <c r="Q44" s="6">
        <f t="shared" si="47"/>
        <v>71181013.711001113</v>
      </c>
      <c r="R44" s="6">
        <f t="shared" si="48"/>
        <v>670542771.51400113</v>
      </c>
    </row>
    <row r="45" spans="1:31" ht="26.3" customHeight="1" x14ac:dyDescent="0.3">
      <c r="A45" s="34"/>
      <c r="B45" s="9" t="s">
        <v>21</v>
      </c>
      <c r="C45" s="9" t="s">
        <v>4</v>
      </c>
      <c r="D45" s="28">
        <v>2231778.0380000002</v>
      </c>
      <c r="E45" s="28">
        <v>1052450.068</v>
      </c>
      <c r="F45" s="28">
        <v>387708.80000000022</v>
      </c>
      <c r="G45" s="28">
        <v>15656.478999999899</v>
      </c>
      <c r="H45" s="10">
        <f>SUM(D45:G45)</f>
        <v>3687593.3850000002</v>
      </c>
      <c r="I45" s="28">
        <v>3961966.634000001</v>
      </c>
      <c r="J45" s="28">
        <v>2248914.0690000001</v>
      </c>
      <c r="K45" s="28">
        <v>2855102.0029999982</v>
      </c>
      <c r="L45" s="28">
        <v>94.257000000000005</v>
      </c>
      <c r="M45" s="11">
        <f>SUM(I45:L45)</f>
        <v>9066076.9629999995</v>
      </c>
      <c r="N45" s="7">
        <f t="shared" si="44"/>
        <v>6193744.6720000012</v>
      </c>
      <c r="O45" s="7">
        <f t="shared" si="45"/>
        <v>3301364.1370000001</v>
      </c>
      <c r="P45" s="7">
        <f t="shared" si="46"/>
        <v>3242810.8029999984</v>
      </c>
      <c r="Q45" s="7">
        <f t="shared" si="47"/>
        <v>15750.735999999899</v>
      </c>
      <c r="R45" s="8">
        <f t="shared" si="48"/>
        <v>12753670.347999999</v>
      </c>
    </row>
    <row r="46" spans="1:31" ht="26.3" customHeight="1" x14ac:dyDescent="0.3">
      <c r="A46" s="34"/>
      <c r="B46" s="9"/>
      <c r="C46" s="9" t="s">
        <v>18</v>
      </c>
      <c r="D46" s="28">
        <v>3792422.2980000009</v>
      </c>
      <c r="E46" s="28">
        <v>1063392.1969999999</v>
      </c>
      <c r="F46" s="28">
        <v>178696.37899999999</v>
      </c>
      <c r="G46" s="28">
        <v>4381.45</v>
      </c>
      <c r="H46" s="10">
        <f>SUM(D46:G46)</f>
        <v>5038892.324000001</v>
      </c>
      <c r="I46" s="28">
        <v>7513334.5880000005</v>
      </c>
      <c r="J46" s="28">
        <v>3351152.3289999999</v>
      </c>
      <c r="K46" s="28">
        <v>3231749.6700000041</v>
      </c>
      <c r="L46" s="28">
        <v>4240.2049999999999</v>
      </c>
      <c r="M46" s="11">
        <f>SUM(I46:L46)</f>
        <v>14100476.792000003</v>
      </c>
      <c r="N46" s="7">
        <f t="shared" si="44"/>
        <v>11305756.886000002</v>
      </c>
      <c r="O46" s="7">
        <f t="shared" si="45"/>
        <v>4414544.5259999996</v>
      </c>
      <c r="P46" s="7">
        <f t="shared" si="46"/>
        <v>3410446.0490000043</v>
      </c>
      <c r="Q46" s="7">
        <f t="shared" si="47"/>
        <v>8621.6549999999988</v>
      </c>
      <c r="R46" s="8">
        <f t="shared" si="48"/>
        <v>19139369.116000004</v>
      </c>
    </row>
    <row r="47" spans="1:31" ht="26.3" customHeight="1" x14ac:dyDescent="0.3">
      <c r="A47" s="34"/>
      <c r="B47" s="12" t="s">
        <v>26</v>
      </c>
      <c r="C47" s="12"/>
      <c r="D47" s="13">
        <v>6024200.3360000011</v>
      </c>
      <c r="E47" s="13">
        <v>2115842.2649999997</v>
      </c>
      <c r="F47" s="13">
        <v>566405.17900000024</v>
      </c>
      <c r="G47" s="13">
        <v>20037.928999999898</v>
      </c>
      <c r="H47" s="13">
        <f t="shared" ref="H47" si="50">SUM(H45:H46)</f>
        <v>8726485.7090000007</v>
      </c>
      <c r="I47" s="13">
        <v>11475301.222000001</v>
      </c>
      <c r="J47" s="13">
        <v>5600066.398</v>
      </c>
      <c r="K47" s="13">
        <v>6086851.6730000023</v>
      </c>
      <c r="L47" s="13">
        <v>4334.4619999999995</v>
      </c>
      <c r="M47" s="13">
        <f t="shared" ref="M47" si="51">SUM(M45:M46)</f>
        <v>23166553.755000003</v>
      </c>
      <c r="N47" s="6">
        <f t="shared" si="44"/>
        <v>17499501.558000002</v>
      </c>
      <c r="O47" s="6">
        <f t="shared" si="45"/>
        <v>7715908.6629999997</v>
      </c>
      <c r="P47" s="6">
        <f t="shared" si="46"/>
        <v>6653256.8520000027</v>
      </c>
      <c r="Q47" s="6">
        <f t="shared" si="47"/>
        <v>24372.390999999898</v>
      </c>
      <c r="R47" s="6">
        <f t="shared" si="48"/>
        <v>31893039.464000002</v>
      </c>
    </row>
    <row r="48" spans="1:31" ht="26.3" customHeight="1" x14ac:dyDescent="0.3">
      <c r="A48" s="34"/>
      <c r="B48" s="9" t="s">
        <v>20</v>
      </c>
      <c r="C48" s="9" t="s">
        <v>4</v>
      </c>
      <c r="D48" s="28">
        <v>6739295.9249999989</v>
      </c>
      <c r="E48" s="28">
        <v>14171672.673</v>
      </c>
      <c r="F48" s="28">
        <v>1553922.513</v>
      </c>
      <c r="G48" s="28">
        <v>4961926.2849998064</v>
      </c>
      <c r="H48" s="10">
        <f>SUM(D48:G48)</f>
        <v>27426817.395999804</v>
      </c>
      <c r="I48" s="28">
        <v>10465148.736</v>
      </c>
      <c r="J48" s="28">
        <v>95764232.18599999</v>
      </c>
      <c r="K48" s="28">
        <v>3204977.757999999</v>
      </c>
      <c r="L48" s="28">
        <v>2202452.4349999889</v>
      </c>
      <c r="M48" s="11">
        <f>SUM(I48:L48)</f>
        <v>111636811.11499998</v>
      </c>
      <c r="N48" s="7">
        <f t="shared" si="44"/>
        <v>17204444.660999998</v>
      </c>
      <c r="O48" s="7">
        <f t="shared" si="45"/>
        <v>109935904.859</v>
      </c>
      <c r="P48" s="7">
        <f t="shared" si="46"/>
        <v>4758900.2709999988</v>
      </c>
      <c r="Q48" s="7">
        <f t="shared" si="47"/>
        <v>7164378.7199997958</v>
      </c>
      <c r="R48" s="8">
        <f t="shared" si="48"/>
        <v>139063628.5109998</v>
      </c>
    </row>
    <row r="49" spans="1:31" ht="26.3" customHeight="1" x14ac:dyDescent="0.3">
      <c r="A49" s="34"/>
      <c r="B49" s="9"/>
      <c r="C49" s="9" t="s">
        <v>18</v>
      </c>
      <c r="D49" s="28">
        <v>1287975.078</v>
      </c>
      <c r="E49" s="28">
        <v>9290965.4990000036</v>
      </c>
      <c r="F49" s="28">
        <v>257688.139</v>
      </c>
      <c r="G49" s="28">
        <v>7081992.6769999219</v>
      </c>
      <c r="H49" s="10">
        <f>SUM(D49:G49)</f>
        <v>17918621.392999925</v>
      </c>
      <c r="I49" s="28">
        <v>16049274.539999999</v>
      </c>
      <c r="J49" s="28">
        <v>17613017.460999999</v>
      </c>
      <c r="K49" s="28">
        <v>5082496.165</v>
      </c>
      <c r="L49" s="28">
        <v>1765088.117000005</v>
      </c>
      <c r="M49" s="11">
        <f>SUM(I49:L49)</f>
        <v>40509876.283000007</v>
      </c>
      <c r="N49" s="7">
        <f t="shared" si="44"/>
        <v>17337249.618000001</v>
      </c>
      <c r="O49" s="7">
        <f t="shared" si="45"/>
        <v>26903982.960000001</v>
      </c>
      <c r="P49" s="7">
        <f t="shared" si="46"/>
        <v>5340184.3040000005</v>
      </c>
      <c r="Q49" s="7">
        <f t="shared" si="47"/>
        <v>8847080.7939999271</v>
      </c>
      <c r="R49" s="8">
        <f t="shared" si="48"/>
        <v>58428497.675999932</v>
      </c>
    </row>
    <row r="50" spans="1:31" ht="26.3" customHeight="1" x14ac:dyDescent="0.3">
      <c r="A50" s="34"/>
      <c r="B50" s="12" t="s">
        <v>26</v>
      </c>
      <c r="C50" s="12"/>
      <c r="D50" s="13">
        <v>8027271.0029999986</v>
      </c>
      <c r="E50" s="13">
        <v>23462638.172000006</v>
      </c>
      <c r="F50" s="13">
        <v>1811610.652</v>
      </c>
      <c r="G50" s="13">
        <v>12043918.961999729</v>
      </c>
      <c r="H50" s="13">
        <f t="shared" ref="H50" si="52">SUM(H48:H49)</f>
        <v>45345438.788999729</v>
      </c>
      <c r="I50" s="13">
        <v>26514423.276000001</v>
      </c>
      <c r="J50" s="13">
        <v>113377249.64699998</v>
      </c>
      <c r="K50" s="13">
        <v>8287473.9229999986</v>
      </c>
      <c r="L50" s="13">
        <v>3967540.5519999936</v>
      </c>
      <c r="M50" s="13">
        <f t="shared" ref="M50" si="53">SUM(M48:M49)</f>
        <v>152146687.398</v>
      </c>
      <c r="N50" s="6">
        <f t="shared" si="44"/>
        <v>34541694.278999999</v>
      </c>
      <c r="O50" s="6">
        <f t="shared" si="45"/>
        <v>136839887.81900001</v>
      </c>
      <c r="P50" s="6">
        <f t="shared" si="46"/>
        <v>10099084.574999999</v>
      </c>
      <c r="Q50" s="6">
        <f t="shared" si="47"/>
        <v>16011459.513999723</v>
      </c>
      <c r="R50" s="6">
        <f t="shared" si="48"/>
        <v>197492126.18699974</v>
      </c>
    </row>
    <row r="51" spans="1:31" ht="26.3" customHeight="1" x14ac:dyDescent="0.3">
      <c r="A51" s="34"/>
      <c r="B51" s="9" t="s">
        <v>19</v>
      </c>
      <c r="C51" s="9" t="s">
        <v>4</v>
      </c>
      <c r="D51" s="28">
        <v>1027648.8</v>
      </c>
      <c r="E51" s="28"/>
      <c r="F51" s="28"/>
      <c r="G51" s="28">
        <v>112112.55100000001</v>
      </c>
      <c r="H51" s="10">
        <f>SUM(D51:G51)</f>
        <v>1139761.351</v>
      </c>
      <c r="I51" s="28"/>
      <c r="J51" s="28"/>
      <c r="K51" s="28"/>
      <c r="L51" s="28">
        <v>206.04400000000001</v>
      </c>
      <c r="M51" s="11">
        <f>SUM(I51:L51)</f>
        <v>206.04400000000001</v>
      </c>
      <c r="N51" s="7">
        <f t="shared" si="44"/>
        <v>1027648.8</v>
      </c>
      <c r="O51" s="7">
        <f t="shared" si="45"/>
        <v>0</v>
      </c>
      <c r="P51" s="7">
        <f t="shared" si="46"/>
        <v>0</v>
      </c>
      <c r="Q51" s="7">
        <f t="shared" si="47"/>
        <v>112318.595</v>
      </c>
      <c r="R51" s="8">
        <f t="shared" si="48"/>
        <v>1139967.395</v>
      </c>
    </row>
    <row r="52" spans="1:31" ht="26.3" customHeight="1" x14ac:dyDescent="0.3">
      <c r="A52" s="34"/>
      <c r="B52" s="9"/>
      <c r="C52" s="9" t="s">
        <v>18</v>
      </c>
      <c r="D52" s="28">
        <v>23000</v>
      </c>
      <c r="E52" s="28"/>
      <c r="F52" s="28"/>
      <c r="G52" s="28">
        <v>6172.5280000000021</v>
      </c>
      <c r="H52" s="10">
        <f>SUM(D52:G52)</f>
        <v>29172.528000000002</v>
      </c>
      <c r="I52" s="28"/>
      <c r="J52" s="28"/>
      <c r="K52" s="28"/>
      <c r="L52" s="28">
        <v>169.74</v>
      </c>
      <c r="M52" s="11">
        <f>SUM(I52:L52)</f>
        <v>169.74</v>
      </c>
      <c r="N52" s="7">
        <f t="shared" si="44"/>
        <v>23000</v>
      </c>
      <c r="O52" s="7">
        <f t="shared" si="45"/>
        <v>0</v>
      </c>
      <c r="P52" s="7">
        <f t="shared" si="46"/>
        <v>0</v>
      </c>
      <c r="Q52" s="7">
        <f t="shared" si="47"/>
        <v>6342.2680000000018</v>
      </c>
      <c r="R52" s="8">
        <f t="shared" si="48"/>
        <v>29342.268000000004</v>
      </c>
    </row>
    <row r="53" spans="1:31" ht="26.3" customHeight="1" x14ac:dyDescent="0.3">
      <c r="A53" s="34"/>
      <c r="B53" s="12" t="s">
        <v>26</v>
      </c>
      <c r="C53" s="12"/>
      <c r="D53" s="13">
        <v>1050648.8</v>
      </c>
      <c r="E53" s="13"/>
      <c r="F53" s="13"/>
      <c r="G53" s="13">
        <v>118285.07900000001</v>
      </c>
      <c r="H53" s="13">
        <f t="shared" ref="H53" si="54">SUM(H51:H52)</f>
        <v>1168933.879</v>
      </c>
      <c r="I53" s="13"/>
      <c r="J53" s="13"/>
      <c r="K53" s="13"/>
      <c r="L53" s="13">
        <v>375.78399999999999</v>
      </c>
      <c r="M53" s="13">
        <f t="shared" ref="M53" si="55">SUM(M51:M52)</f>
        <v>375.78399999999999</v>
      </c>
      <c r="N53" s="6">
        <f t="shared" si="44"/>
        <v>1050648.8</v>
      </c>
      <c r="O53" s="6">
        <f t="shared" si="45"/>
        <v>0</v>
      </c>
      <c r="P53" s="6">
        <f t="shared" si="46"/>
        <v>0</v>
      </c>
      <c r="Q53" s="6">
        <f t="shared" si="47"/>
        <v>118660.86300000001</v>
      </c>
      <c r="R53" s="6">
        <f t="shared" si="48"/>
        <v>1169309.6629999999</v>
      </c>
    </row>
    <row r="54" spans="1:31" ht="26.3" customHeight="1" x14ac:dyDescent="0.3">
      <c r="A54" s="34"/>
      <c r="B54" s="9" t="s">
        <v>7</v>
      </c>
      <c r="C54" s="9" t="s">
        <v>4</v>
      </c>
      <c r="D54" s="28">
        <v>171</v>
      </c>
      <c r="E54" s="28">
        <v>334</v>
      </c>
      <c r="F54" s="28">
        <v>60158.400999999991</v>
      </c>
      <c r="G54" s="28">
        <v>544.55999999999995</v>
      </c>
      <c r="H54" s="10">
        <f>SUM(D54:G54)</f>
        <v>61207.960999999988</v>
      </c>
      <c r="I54" s="28">
        <v>180.34</v>
      </c>
      <c r="J54" s="28">
        <v>33310.233999999997</v>
      </c>
      <c r="K54" s="28">
        <v>87377.31</v>
      </c>
      <c r="L54" s="28"/>
      <c r="M54" s="11">
        <f>SUM(I54:L54)</f>
        <v>120867.88399999999</v>
      </c>
      <c r="N54" s="7">
        <f t="shared" si="44"/>
        <v>351.34000000000003</v>
      </c>
      <c r="O54" s="7">
        <f t="shared" si="45"/>
        <v>33644.233999999997</v>
      </c>
      <c r="P54" s="7">
        <f t="shared" si="46"/>
        <v>147535.71099999998</v>
      </c>
      <c r="Q54" s="7">
        <f t="shared" si="47"/>
        <v>544.55999999999995</v>
      </c>
      <c r="R54" s="8">
        <f t="shared" si="48"/>
        <v>182075.84499999997</v>
      </c>
    </row>
    <row r="55" spans="1:31" ht="26.3" customHeight="1" x14ac:dyDescent="0.3">
      <c r="A55" s="34"/>
      <c r="B55" s="9"/>
      <c r="C55" s="9" t="s">
        <v>18</v>
      </c>
      <c r="D55" s="28">
        <v>31404.260999999999</v>
      </c>
      <c r="E55" s="28">
        <v>650318.54799999995</v>
      </c>
      <c r="F55" s="28">
        <v>169053.139</v>
      </c>
      <c r="G55" s="28">
        <v>1166.6099999999999</v>
      </c>
      <c r="H55" s="10">
        <f>SUM(D55:G55)</f>
        <v>851942.55799999984</v>
      </c>
      <c r="I55" s="28">
        <v>604223.79399999988</v>
      </c>
      <c r="J55" s="28">
        <v>733413.88100000005</v>
      </c>
      <c r="K55" s="28">
        <v>929841.38899999997</v>
      </c>
      <c r="L55" s="28"/>
      <c r="M55" s="11">
        <f>SUM(I55:L55)</f>
        <v>2267479.0639999998</v>
      </c>
      <c r="N55" s="7">
        <f t="shared" si="44"/>
        <v>635628.05499999993</v>
      </c>
      <c r="O55" s="7">
        <f t="shared" si="45"/>
        <v>1383732.429</v>
      </c>
      <c r="P55" s="7">
        <f t="shared" si="46"/>
        <v>1098894.5279999999</v>
      </c>
      <c r="Q55" s="7">
        <f t="shared" si="47"/>
        <v>1166.6099999999999</v>
      </c>
      <c r="R55" s="8">
        <f t="shared" si="48"/>
        <v>3119421.6219999995</v>
      </c>
    </row>
    <row r="56" spans="1:31" ht="26.3" customHeight="1" x14ac:dyDescent="0.3">
      <c r="A56" s="34"/>
      <c r="B56" s="4" t="s">
        <v>26</v>
      </c>
      <c r="C56" s="4"/>
      <c r="D56" s="6">
        <v>31575.260999999999</v>
      </c>
      <c r="E56" s="6">
        <v>650652.54799999995</v>
      </c>
      <c r="F56" s="6">
        <v>229211.53999999998</v>
      </c>
      <c r="G56" s="6">
        <v>1711.1699999999998</v>
      </c>
      <c r="H56" s="6">
        <f t="shared" ref="H56" si="56">SUM(H54:H55)</f>
        <v>913150.51899999985</v>
      </c>
      <c r="I56" s="6">
        <v>604404.13399999985</v>
      </c>
      <c r="J56" s="6">
        <v>766724.11499999999</v>
      </c>
      <c r="K56" s="6">
        <v>1017218.699</v>
      </c>
      <c r="L56" s="6"/>
      <c r="M56" s="6">
        <f t="shared" ref="M56:R56" si="57">SUM(M54:M55)</f>
        <v>2388346.9479999999</v>
      </c>
      <c r="N56" s="6">
        <f t="shared" si="57"/>
        <v>635979.3949999999</v>
      </c>
      <c r="O56" s="6">
        <f t="shared" si="57"/>
        <v>1417376.6629999999</v>
      </c>
      <c r="P56" s="6">
        <f t="shared" si="57"/>
        <v>1246430.2389999998</v>
      </c>
      <c r="Q56" s="6">
        <f t="shared" si="57"/>
        <v>1711.1699999999998</v>
      </c>
      <c r="R56" s="6">
        <f t="shared" si="57"/>
        <v>3301497.4669999992</v>
      </c>
    </row>
    <row r="57" spans="1:31" ht="26.3" customHeight="1" x14ac:dyDescent="0.3">
      <c r="A57" s="34"/>
      <c r="B57" s="27" t="s">
        <v>27</v>
      </c>
      <c r="C57" s="14" t="s">
        <v>4</v>
      </c>
      <c r="D57" s="15">
        <f>SUM(D42,D45,D48,D51,D54)</f>
        <v>46915233.469999999</v>
      </c>
      <c r="E57" s="15">
        <f t="shared" ref="E57:M57" si="58">SUM(E42,E45,E48,E51,E54)</f>
        <v>28350428.424000002</v>
      </c>
      <c r="F57" s="15">
        <f t="shared" si="58"/>
        <v>6164294.8250000002</v>
      </c>
      <c r="G57" s="15">
        <f t="shared" si="58"/>
        <v>32489626.749000184</v>
      </c>
      <c r="H57" s="15">
        <f t="shared" si="58"/>
        <v>113919583.46800019</v>
      </c>
      <c r="I57" s="15">
        <f t="shared" si="58"/>
        <v>40245443.095000006</v>
      </c>
      <c r="J57" s="15">
        <f t="shared" si="58"/>
        <v>127269901.05999997</v>
      </c>
      <c r="K57" s="15">
        <f t="shared" si="58"/>
        <v>7469113.884999997</v>
      </c>
      <c r="L57" s="15">
        <f t="shared" si="58"/>
        <v>9077871.3749999795</v>
      </c>
      <c r="M57" s="15">
        <f t="shared" si="58"/>
        <v>184062329.41499996</v>
      </c>
      <c r="N57" s="15">
        <f t="shared" ref="N57:N59" si="59">D57+I57</f>
        <v>87160676.564999998</v>
      </c>
      <c r="O57" s="15">
        <f t="shared" ref="O57:O59" si="60">E57+J57</f>
        <v>155620329.48399997</v>
      </c>
      <c r="P57" s="15">
        <f t="shared" ref="P57:P59" si="61">F57+K57</f>
        <v>13633408.709999997</v>
      </c>
      <c r="Q57" s="15">
        <f t="shared" ref="Q57:Q59" si="62">G57+L57</f>
        <v>41567498.124000162</v>
      </c>
      <c r="R57" s="15">
        <f t="shared" ref="R57:R59" si="63">H57+M57</f>
        <v>297981912.88300014</v>
      </c>
    </row>
    <row r="58" spans="1:31" ht="26.3" customHeight="1" x14ac:dyDescent="0.3">
      <c r="A58" s="34"/>
      <c r="B58" s="14"/>
      <c r="C58" s="14" t="s">
        <v>18</v>
      </c>
      <c r="D58" s="15">
        <f>SUM(D43,D46,D49,D52,D55)</f>
        <v>139445108.61600003</v>
      </c>
      <c r="E58" s="15">
        <f t="shared" ref="E58:M58" si="64">SUM(E43,E46,E49,E52,E55)</f>
        <v>17326454.699000001</v>
      </c>
      <c r="F58" s="15">
        <f t="shared" si="64"/>
        <v>6989077.8770000003</v>
      </c>
      <c r="G58" s="15">
        <f t="shared" si="64"/>
        <v>39159167.871000648</v>
      </c>
      <c r="H58" s="15">
        <f t="shared" si="64"/>
        <v>202919809.06300065</v>
      </c>
      <c r="I58" s="15">
        <f t="shared" si="64"/>
        <v>328093340.57100004</v>
      </c>
      <c r="J58" s="15">
        <f t="shared" si="64"/>
        <v>44510270.283999994</v>
      </c>
      <c r="K58" s="15">
        <f t="shared" si="64"/>
        <v>24282859.840000004</v>
      </c>
      <c r="L58" s="15">
        <f t="shared" si="64"/>
        <v>6610551.6540000224</v>
      </c>
      <c r="M58" s="15">
        <f t="shared" si="64"/>
        <v>403497022.34899998</v>
      </c>
      <c r="N58" s="15">
        <f t="shared" si="59"/>
        <v>467538449.18700004</v>
      </c>
      <c r="O58" s="15">
        <f t="shared" si="60"/>
        <v>61836724.982999995</v>
      </c>
      <c r="P58" s="15">
        <f t="shared" si="61"/>
        <v>31271937.717000004</v>
      </c>
      <c r="Q58" s="15">
        <f t="shared" si="62"/>
        <v>45769719.525000669</v>
      </c>
      <c r="R58" s="15">
        <f t="shared" si="63"/>
        <v>606416831.41200066</v>
      </c>
    </row>
    <row r="59" spans="1:31" s="18" customFormat="1" ht="26.3" customHeight="1" thickBot="1" x14ac:dyDescent="0.35">
      <c r="A59" s="35"/>
      <c r="B59" s="26"/>
      <c r="C59" s="16" t="s">
        <v>27</v>
      </c>
      <c r="D59" s="17">
        <f>SUM(D56,D53,D50,D47,D44)</f>
        <v>186360342.086</v>
      </c>
      <c r="E59" s="17">
        <f t="shared" ref="E59:M59" si="65">SUM(E56,E53,E50,E47,E44)</f>
        <v>45676883.123000003</v>
      </c>
      <c r="F59" s="17">
        <f t="shared" si="65"/>
        <v>13153372.702</v>
      </c>
      <c r="G59" s="17">
        <f t="shared" si="65"/>
        <v>71648794.620000839</v>
      </c>
      <c r="H59" s="17">
        <f t="shared" si="65"/>
        <v>316839392.53100085</v>
      </c>
      <c r="I59" s="17">
        <f t="shared" si="65"/>
        <v>368338783.66600001</v>
      </c>
      <c r="J59" s="17">
        <f t="shared" si="65"/>
        <v>171780171.34399998</v>
      </c>
      <c r="K59" s="17">
        <f t="shared" si="65"/>
        <v>31751973.725000001</v>
      </c>
      <c r="L59" s="17">
        <f t="shared" si="65"/>
        <v>15688423.029000001</v>
      </c>
      <c r="M59" s="17">
        <f t="shared" si="65"/>
        <v>587559351.76399994</v>
      </c>
      <c r="N59" s="17">
        <f t="shared" si="59"/>
        <v>554699125.75199997</v>
      </c>
      <c r="O59" s="17">
        <f t="shared" si="60"/>
        <v>217457054.46699998</v>
      </c>
      <c r="P59" s="17">
        <f t="shared" si="61"/>
        <v>44905346.427000001</v>
      </c>
      <c r="Q59" s="17">
        <f t="shared" si="62"/>
        <v>87337217.649000838</v>
      </c>
      <c r="R59" s="17">
        <f t="shared" si="63"/>
        <v>904398744.29500079</v>
      </c>
    </row>
    <row r="60" spans="1:31" ht="26.3" customHeight="1" x14ac:dyDescent="0.3">
      <c r="A60" s="33" t="s">
        <v>15</v>
      </c>
      <c r="B60" s="9" t="s">
        <v>22</v>
      </c>
      <c r="C60" s="9" t="s">
        <v>4</v>
      </c>
      <c r="D60" s="28">
        <v>39494998.527000003</v>
      </c>
      <c r="E60" s="28">
        <v>11375540.289999999</v>
      </c>
      <c r="F60" s="28">
        <v>3545415.4330000021</v>
      </c>
      <c r="G60" s="28">
        <v>29583643.640001532</v>
      </c>
      <c r="H60" s="10">
        <f>SUM(D60:G60)</f>
        <v>83999597.890001535</v>
      </c>
      <c r="I60" s="28">
        <v>24633414.798999991</v>
      </c>
      <c r="J60" s="28">
        <v>33432575.219000001</v>
      </c>
      <c r="K60" s="28">
        <v>1510972.1510000001</v>
      </c>
      <c r="L60" s="28">
        <v>8935881.9009997938</v>
      </c>
      <c r="M60" s="11">
        <f>SUM(I60:L60)</f>
        <v>68512844.069999784</v>
      </c>
      <c r="N60" s="7">
        <f t="shared" ref="N60:N91" si="66">D60+I60</f>
        <v>64128413.32599999</v>
      </c>
      <c r="O60" s="7">
        <f t="shared" ref="O60:O91" si="67">E60+J60</f>
        <v>44808115.509000003</v>
      </c>
      <c r="P60" s="7">
        <f t="shared" ref="P60:P91" si="68">F60+K60</f>
        <v>5056387.5840000026</v>
      </c>
      <c r="Q60" s="7">
        <f t="shared" ref="Q60:Q91" si="69">G60+L60</f>
        <v>38519525.541001327</v>
      </c>
      <c r="R60" s="8">
        <f t="shared" ref="R60:R91" si="70">H60+M60</f>
        <v>152512441.96000132</v>
      </c>
    </row>
    <row r="61" spans="1:31" ht="26.3" customHeight="1" x14ac:dyDescent="0.3">
      <c r="A61" s="34"/>
      <c r="B61" s="9"/>
      <c r="C61" s="9" t="s">
        <v>18</v>
      </c>
      <c r="D61" s="28">
        <v>145358665.28</v>
      </c>
      <c r="E61" s="28">
        <v>5648812.8169999998</v>
      </c>
      <c r="F61" s="28">
        <v>7251989.9239999987</v>
      </c>
      <c r="G61" s="28">
        <v>31421570.557999302</v>
      </c>
      <c r="H61" s="10">
        <f>SUM(D61:G61)</f>
        <v>189681038.57899931</v>
      </c>
      <c r="I61" s="28">
        <v>305169617.66399997</v>
      </c>
      <c r="J61" s="28">
        <v>15660265.737</v>
      </c>
      <c r="K61" s="28">
        <v>13519979.778999999</v>
      </c>
      <c r="L61" s="28">
        <v>7652884.3039996726</v>
      </c>
      <c r="M61" s="11">
        <f>SUM(I61:L61)</f>
        <v>342002747.48399961</v>
      </c>
      <c r="N61" s="7">
        <f t="shared" si="66"/>
        <v>450528282.94400001</v>
      </c>
      <c r="O61" s="7">
        <f t="shared" si="67"/>
        <v>21309078.553999998</v>
      </c>
      <c r="P61" s="7">
        <f t="shared" si="68"/>
        <v>20771969.702999998</v>
      </c>
      <c r="Q61" s="7">
        <f t="shared" si="69"/>
        <v>39074454.861998975</v>
      </c>
      <c r="R61" s="8">
        <f t="shared" si="70"/>
        <v>531683786.06299889</v>
      </c>
    </row>
    <row r="62" spans="1:31" ht="26.3" customHeight="1" x14ac:dyDescent="0.3">
      <c r="A62" s="34"/>
      <c r="B62" s="12" t="s">
        <v>26</v>
      </c>
      <c r="C62" s="12"/>
      <c r="D62" s="13">
        <v>184853663.80700001</v>
      </c>
      <c r="E62" s="13">
        <v>17024353.107000001</v>
      </c>
      <c r="F62" s="13">
        <v>10797405.357000001</v>
      </c>
      <c r="G62" s="13">
        <v>61005214.198000833</v>
      </c>
      <c r="H62" s="13">
        <f>SUM(H60:H61)</f>
        <v>273680636.46900082</v>
      </c>
      <c r="I62" s="13">
        <v>329803032.46299994</v>
      </c>
      <c r="J62" s="13">
        <v>49092840.956</v>
      </c>
      <c r="K62" s="13">
        <v>15030951.93</v>
      </c>
      <c r="L62" s="13">
        <v>16588766.204999465</v>
      </c>
      <c r="M62" s="13">
        <f t="shared" ref="M62" si="71">SUM(M60:M61)</f>
        <v>410515591.55399942</v>
      </c>
      <c r="N62" s="6">
        <f t="shared" si="66"/>
        <v>514656696.26999998</v>
      </c>
      <c r="O62" s="6">
        <f t="shared" si="67"/>
        <v>66117194.063000001</v>
      </c>
      <c r="P62" s="6">
        <f t="shared" si="68"/>
        <v>25828357.287</v>
      </c>
      <c r="Q62" s="6">
        <f t="shared" si="69"/>
        <v>77593980.403000295</v>
      </c>
      <c r="R62" s="6">
        <f t="shared" si="70"/>
        <v>684196228.02300024</v>
      </c>
    </row>
    <row r="63" spans="1:31" ht="26.3" customHeight="1" thickBot="1" x14ac:dyDescent="0.35">
      <c r="A63" s="34"/>
      <c r="B63" s="9" t="s">
        <v>21</v>
      </c>
      <c r="C63" s="9" t="s">
        <v>4</v>
      </c>
      <c r="D63" s="28">
        <v>2389605.668000001</v>
      </c>
      <c r="E63" s="28">
        <v>1917471.7150000001</v>
      </c>
      <c r="F63" s="28">
        <v>583400.04700000002</v>
      </c>
      <c r="G63" s="28">
        <v>43624.4010000001</v>
      </c>
      <c r="H63" s="10">
        <f>SUM(D63:G63)</f>
        <v>4934101.8310000021</v>
      </c>
      <c r="I63" s="28">
        <v>4316274.3419999983</v>
      </c>
      <c r="J63" s="28">
        <v>2494399.9299999988</v>
      </c>
      <c r="K63" s="28">
        <v>2714163.040000007</v>
      </c>
      <c r="L63" s="28">
        <v>18.552</v>
      </c>
      <c r="M63" s="11">
        <f>SUM(I63:L63)</f>
        <v>9524855.8640000038</v>
      </c>
      <c r="N63" s="7">
        <f t="shared" si="66"/>
        <v>6705880.0099999998</v>
      </c>
      <c r="O63" s="7">
        <f t="shared" si="67"/>
        <v>4411871.6449999986</v>
      </c>
      <c r="P63" s="7">
        <f t="shared" si="68"/>
        <v>3297563.0870000068</v>
      </c>
      <c r="Q63" s="7">
        <f t="shared" si="69"/>
        <v>43642.953000000103</v>
      </c>
      <c r="R63" s="8">
        <f t="shared" si="70"/>
        <v>14458957.695000006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26.3" customHeight="1" x14ac:dyDescent="0.3">
      <c r="A64" s="34"/>
      <c r="B64" s="9"/>
      <c r="C64" s="9" t="s">
        <v>18</v>
      </c>
      <c r="D64" s="28">
        <v>3838183.679</v>
      </c>
      <c r="E64" s="28">
        <v>1139445.99</v>
      </c>
      <c r="F64" s="28">
        <v>302930.72800000012</v>
      </c>
      <c r="G64" s="28">
        <v>25278.438000000049</v>
      </c>
      <c r="H64" s="10">
        <f>SUM(D64:G64)</f>
        <v>5305838.835</v>
      </c>
      <c r="I64" s="28">
        <v>9614951.5280000009</v>
      </c>
      <c r="J64" s="28">
        <v>3259844.909</v>
      </c>
      <c r="K64" s="28">
        <v>3398292.1739999992</v>
      </c>
      <c r="L64" s="28">
        <v>8254.3919999999998</v>
      </c>
      <c r="M64" s="11">
        <f>SUM(I64:L64)</f>
        <v>16281343.003</v>
      </c>
      <c r="N64" s="7">
        <f t="shared" si="66"/>
        <v>13453135.207</v>
      </c>
      <c r="O64" s="7">
        <f t="shared" si="67"/>
        <v>4399290.8990000002</v>
      </c>
      <c r="P64" s="7">
        <f t="shared" si="68"/>
        <v>3701222.9019999993</v>
      </c>
      <c r="Q64" s="7">
        <f t="shared" si="69"/>
        <v>33532.830000000045</v>
      </c>
      <c r="R64" s="8">
        <f t="shared" si="70"/>
        <v>21587181.838</v>
      </c>
    </row>
    <row r="65" spans="1:18" ht="26.3" customHeight="1" x14ac:dyDescent="0.3">
      <c r="A65" s="34"/>
      <c r="B65" s="12" t="s">
        <v>26</v>
      </c>
      <c r="C65" s="12"/>
      <c r="D65" s="13">
        <v>6227789.347000001</v>
      </c>
      <c r="E65" s="13">
        <v>3056917.7050000001</v>
      </c>
      <c r="F65" s="13">
        <v>886330.77500000014</v>
      </c>
      <c r="G65" s="13">
        <v>68902.839000000153</v>
      </c>
      <c r="H65" s="13">
        <f t="shared" ref="H65" si="72">SUM(H63:H64)</f>
        <v>10239940.666000001</v>
      </c>
      <c r="I65" s="13">
        <v>13931225.869999999</v>
      </c>
      <c r="J65" s="13">
        <v>5754244.8389999988</v>
      </c>
      <c r="K65" s="13">
        <v>6112455.2140000062</v>
      </c>
      <c r="L65" s="13">
        <v>8272.9439999999995</v>
      </c>
      <c r="M65" s="13">
        <f t="shared" ref="M65" si="73">SUM(M63:M64)</f>
        <v>25806198.867000006</v>
      </c>
      <c r="N65" s="6">
        <f t="shared" si="66"/>
        <v>20159015.217</v>
      </c>
      <c r="O65" s="6">
        <f t="shared" si="67"/>
        <v>8811162.5439999998</v>
      </c>
      <c r="P65" s="6">
        <f t="shared" si="68"/>
        <v>6998785.9890000066</v>
      </c>
      <c r="Q65" s="6">
        <f t="shared" si="69"/>
        <v>77175.783000000156</v>
      </c>
      <c r="R65" s="6">
        <f t="shared" si="70"/>
        <v>36046139.533000007</v>
      </c>
    </row>
    <row r="66" spans="1:18" ht="26.3" customHeight="1" x14ac:dyDescent="0.3">
      <c r="A66" s="34"/>
      <c r="B66" s="9" t="s">
        <v>20</v>
      </c>
      <c r="C66" s="9" t="s">
        <v>4</v>
      </c>
      <c r="D66" s="28">
        <v>6170401.1489999983</v>
      </c>
      <c r="E66" s="28">
        <v>16818753.427000001</v>
      </c>
      <c r="F66" s="28">
        <v>2067127.061</v>
      </c>
      <c r="G66" s="28">
        <v>6147134.0890001422</v>
      </c>
      <c r="H66" s="10">
        <f>SUM(D66:G66)</f>
        <v>31203415.726000141</v>
      </c>
      <c r="I66" s="28">
        <v>10397157.983999999</v>
      </c>
      <c r="J66" s="28">
        <v>94189965.325000018</v>
      </c>
      <c r="K66" s="28">
        <v>2823236.1459999988</v>
      </c>
      <c r="L66" s="28">
        <v>2946075.949999989</v>
      </c>
      <c r="M66" s="11">
        <f>SUM(I66:L66)</f>
        <v>110356435.405</v>
      </c>
      <c r="N66" s="7">
        <f t="shared" si="66"/>
        <v>16567559.132999998</v>
      </c>
      <c r="O66" s="7">
        <f t="shared" si="67"/>
        <v>111008718.75200002</v>
      </c>
      <c r="P66" s="7">
        <f t="shared" si="68"/>
        <v>4890363.2069999985</v>
      </c>
      <c r="Q66" s="7">
        <f t="shared" si="69"/>
        <v>9093210.0390001312</v>
      </c>
      <c r="R66" s="8">
        <f t="shared" si="70"/>
        <v>141559851.13100013</v>
      </c>
    </row>
    <row r="67" spans="1:18" ht="26.3" customHeight="1" x14ac:dyDescent="0.3">
      <c r="A67" s="34"/>
      <c r="B67" s="9"/>
      <c r="C67" s="9" t="s">
        <v>18</v>
      </c>
      <c r="D67" s="28">
        <v>1011823.4350000001</v>
      </c>
      <c r="E67" s="28">
        <v>10198720.027000001</v>
      </c>
      <c r="F67" s="28">
        <v>113092.671</v>
      </c>
      <c r="G67" s="28">
        <v>7883401.1860000389</v>
      </c>
      <c r="H67" s="10">
        <f>SUM(D67:G67)</f>
        <v>19207037.319000039</v>
      </c>
      <c r="I67" s="28">
        <v>15492729.722999999</v>
      </c>
      <c r="J67" s="28">
        <v>21292718.052000001</v>
      </c>
      <c r="K67" s="28">
        <v>4948458.7370000007</v>
      </c>
      <c r="L67" s="28">
        <v>2723886.6850000201</v>
      </c>
      <c r="M67" s="11">
        <f>SUM(I67:L67)</f>
        <v>44457793.197000019</v>
      </c>
      <c r="N67" s="7">
        <f t="shared" si="66"/>
        <v>16504553.158</v>
      </c>
      <c r="O67" s="7">
        <f t="shared" si="67"/>
        <v>31491438.079000004</v>
      </c>
      <c r="P67" s="7">
        <f t="shared" si="68"/>
        <v>5061551.4080000008</v>
      </c>
      <c r="Q67" s="7">
        <f t="shared" si="69"/>
        <v>10607287.871000059</v>
      </c>
      <c r="R67" s="8">
        <f t="shared" si="70"/>
        <v>63664830.516000062</v>
      </c>
    </row>
    <row r="68" spans="1:18" ht="26.3" customHeight="1" x14ac:dyDescent="0.3">
      <c r="A68" s="34"/>
      <c r="B68" s="12" t="s">
        <v>26</v>
      </c>
      <c r="C68" s="12"/>
      <c r="D68" s="13">
        <v>7182224.5839999989</v>
      </c>
      <c r="E68" s="13">
        <v>27017473.454000004</v>
      </c>
      <c r="F68" s="13">
        <v>2180219.7319999998</v>
      </c>
      <c r="G68" s="13">
        <v>14030535.275000181</v>
      </c>
      <c r="H68" s="13">
        <f t="shared" ref="H68" si="74">SUM(H66:H67)</f>
        <v>50410453.045000181</v>
      </c>
      <c r="I68" s="13">
        <v>25889887.706999999</v>
      </c>
      <c r="J68" s="13">
        <v>115482683.37700002</v>
      </c>
      <c r="K68" s="13">
        <v>7771694.8829999994</v>
      </c>
      <c r="L68" s="13">
        <v>5669962.6350000091</v>
      </c>
      <c r="M68" s="13">
        <f t="shared" ref="M68" si="75">SUM(M66:M67)</f>
        <v>154814228.60200003</v>
      </c>
      <c r="N68" s="6">
        <f t="shared" si="66"/>
        <v>33072112.290999997</v>
      </c>
      <c r="O68" s="6">
        <f t="shared" si="67"/>
        <v>142500156.83100003</v>
      </c>
      <c r="P68" s="6">
        <f t="shared" si="68"/>
        <v>9951914.6149999984</v>
      </c>
      <c r="Q68" s="6">
        <f t="shared" si="69"/>
        <v>19700497.91000019</v>
      </c>
      <c r="R68" s="6">
        <f t="shared" si="70"/>
        <v>205224681.64700019</v>
      </c>
    </row>
    <row r="69" spans="1:18" ht="26.3" customHeight="1" x14ac:dyDescent="0.3">
      <c r="A69" s="34"/>
      <c r="B69" s="9" t="s">
        <v>19</v>
      </c>
      <c r="C69" s="9" t="s">
        <v>4</v>
      </c>
      <c r="D69" s="28">
        <v>1144845.3999999999</v>
      </c>
      <c r="E69" s="28">
        <v>2101.2640000000001</v>
      </c>
      <c r="F69" s="28">
        <v>2526.9110000000001</v>
      </c>
      <c r="G69" s="28">
        <v>106243.052</v>
      </c>
      <c r="H69" s="10">
        <f>SUM(D69:G69)</f>
        <v>1255716.6269999999</v>
      </c>
      <c r="I69" s="28"/>
      <c r="J69" s="28">
        <v>29093.4</v>
      </c>
      <c r="K69" s="28"/>
      <c r="L69" s="28">
        <v>10140.728999999999</v>
      </c>
      <c r="M69" s="11">
        <f>SUM(I69:L69)</f>
        <v>39234.129000000001</v>
      </c>
      <c r="N69" s="7">
        <f t="shared" si="66"/>
        <v>1144845.3999999999</v>
      </c>
      <c r="O69" s="7">
        <f t="shared" si="67"/>
        <v>31194.664000000001</v>
      </c>
      <c r="P69" s="7">
        <f t="shared" si="68"/>
        <v>2526.9110000000001</v>
      </c>
      <c r="Q69" s="7">
        <f t="shared" si="69"/>
        <v>116383.78099999999</v>
      </c>
      <c r="R69" s="8">
        <f t="shared" si="70"/>
        <v>1294950.7559999998</v>
      </c>
    </row>
    <row r="70" spans="1:18" ht="26.3" customHeight="1" x14ac:dyDescent="0.3">
      <c r="A70" s="34"/>
      <c r="B70" s="9"/>
      <c r="C70" s="9" t="s">
        <v>18</v>
      </c>
      <c r="D70" s="28"/>
      <c r="E70" s="28">
        <v>6750.8069999999989</v>
      </c>
      <c r="F70" s="28">
        <v>7810.857</v>
      </c>
      <c r="G70" s="28">
        <v>3163.0320000000002</v>
      </c>
      <c r="H70" s="10">
        <f>SUM(D70:G70)</f>
        <v>17724.696</v>
      </c>
      <c r="I70" s="28"/>
      <c r="J70" s="28">
        <v>39432.489000000001</v>
      </c>
      <c r="K70" s="28"/>
      <c r="L70" s="28">
        <v>2375.134</v>
      </c>
      <c r="M70" s="11">
        <f>SUM(I70:L70)</f>
        <v>41807.623</v>
      </c>
      <c r="N70" s="7">
        <f t="shared" si="66"/>
        <v>0</v>
      </c>
      <c r="O70" s="7">
        <f t="shared" si="67"/>
        <v>46183.296000000002</v>
      </c>
      <c r="P70" s="7">
        <f t="shared" si="68"/>
        <v>7810.857</v>
      </c>
      <c r="Q70" s="7">
        <f t="shared" si="69"/>
        <v>5538.1660000000002</v>
      </c>
      <c r="R70" s="8">
        <f t="shared" si="70"/>
        <v>59532.319000000003</v>
      </c>
    </row>
    <row r="71" spans="1:18" ht="26.3" customHeight="1" x14ac:dyDescent="0.3">
      <c r="A71" s="34"/>
      <c r="B71" s="12" t="s">
        <v>26</v>
      </c>
      <c r="C71" s="12"/>
      <c r="D71" s="13">
        <v>1144845.3999999999</v>
      </c>
      <c r="E71" s="13">
        <v>8852.0709999999999</v>
      </c>
      <c r="F71" s="13">
        <v>10337.768</v>
      </c>
      <c r="G71" s="13">
        <v>109406.084</v>
      </c>
      <c r="H71" s="13">
        <f t="shared" ref="H71" si="76">SUM(H69:H70)</f>
        <v>1273441.3229999999</v>
      </c>
      <c r="I71" s="13"/>
      <c r="J71" s="13">
        <v>68525.888999999996</v>
      </c>
      <c r="K71" s="13"/>
      <c r="L71" s="13">
        <v>12515.862999999999</v>
      </c>
      <c r="M71" s="13">
        <f t="shared" ref="M71" si="77">SUM(M69:M70)</f>
        <v>81041.752000000008</v>
      </c>
      <c r="N71" s="6">
        <f t="shared" si="66"/>
        <v>1144845.3999999999</v>
      </c>
      <c r="O71" s="6">
        <f t="shared" si="67"/>
        <v>77377.959999999992</v>
      </c>
      <c r="P71" s="6">
        <f t="shared" si="68"/>
        <v>10337.768</v>
      </c>
      <c r="Q71" s="6">
        <f t="shared" si="69"/>
        <v>121921.947</v>
      </c>
      <c r="R71" s="6">
        <f t="shared" si="70"/>
        <v>1354483.075</v>
      </c>
    </row>
    <row r="72" spans="1:18" ht="26.3" customHeight="1" x14ac:dyDescent="0.3">
      <c r="A72" s="34"/>
      <c r="B72" s="9" t="s">
        <v>7</v>
      </c>
      <c r="C72" s="9" t="s">
        <v>4</v>
      </c>
      <c r="D72" s="28">
        <v>0.56000000000000005</v>
      </c>
      <c r="E72" s="28">
        <v>18862.367999999999</v>
      </c>
      <c r="F72" s="28">
        <v>66134.635999999999</v>
      </c>
      <c r="G72" s="28"/>
      <c r="H72" s="10">
        <f>SUM(D72:G72)</f>
        <v>84997.563999999998</v>
      </c>
      <c r="I72" s="28">
        <v>393.27</v>
      </c>
      <c r="J72" s="28">
        <v>44269.120000000003</v>
      </c>
      <c r="K72" s="28">
        <v>117990.315</v>
      </c>
      <c r="L72" s="28"/>
      <c r="M72" s="11">
        <f>SUM(I72:L72)</f>
        <v>162652.70500000002</v>
      </c>
      <c r="N72" s="7">
        <f t="shared" si="66"/>
        <v>393.83</v>
      </c>
      <c r="O72" s="7">
        <f t="shared" si="67"/>
        <v>63131.487999999998</v>
      </c>
      <c r="P72" s="7">
        <f t="shared" si="68"/>
        <v>184124.951</v>
      </c>
      <c r="Q72" s="7">
        <f t="shared" si="69"/>
        <v>0</v>
      </c>
      <c r="R72" s="8">
        <f t="shared" si="70"/>
        <v>247650.26900000003</v>
      </c>
    </row>
    <row r="73" spans="1:18" ht="26.3" customHeight="1" x14ac:dyDescent="0.3">
      <c r="A73" s="34"/>
      <c r="B73" s="9"/>
      <c r="C73" s="9" t="s">
        <v>18</v>
      </c>
      <c r="D73" s="28">
        <v>26115.48</v>
      </c>
      <c r="E73" s="28">
        <v>756028.14900000009</v>
      </c>
      <c r="F73" s="28">
        <v>214720.19899999999</v>
      </c>
      <c r="G73" s="28"/>
      <c r="H73" s="10">
        <f>SUM(D73:G73)</f>
        <v>996863.8280000001</v>
      </c>
      <c r="I73" s="28">
        <v>68487.409000000014</v>
      </c>
      <c r="J73" s="28">
        <v>956023.06700000016</v>
      </c>
      <c r="K73" s="28">
        <v>260854.30400000009</v>
      </c>
      <c r="L73" s="28"/>
      <c r="M73" s="11">
        <f>SUM(I73:L73)</f>
        <v>1285364.7800000003</v>
      </c>
      <c r="N73" s="7">
        <f t="shared" si="66"/>
        <v>94602.88900000001</v>
      </c>
      <c r="O73" s="7">
        <f t="shared" si="67"/>
        <v>1712051.2160000002</v>
      </c>
      <c r="P73" s="7">
        <f t="shared" si="68"/>
        <v>475574.50300000008</v>
      </c>
      <c r="Q73" s="7">
        <f t="shared" si="69"/>
        <v>0</v>
      </c>
      <c r="R73" s="8">
        <f t="shared" si="70"/>
        <v>2282228.6080000005</v>
      </c>
    </row>
    <row r="74" spans="1:18" ht="26.3" customHeight="1" x14ac:dyDescent="0.3">
      <c r="A74" s="34"/>
      <c r="B74" s="4" t="s">
        <v>26</v>
      </c>
      <c r="C74" s="4"/>
      <c r="D74" s="6">
        <v>26116.04</v>
      </c>
      <c r="E74" s="6">
        <v>774890.51700000011</v>
      </c>
      <c r="F74" s="6">
        <v>280854.83499999996</v>
      </c>
      <c r="G74" s="6"/>
      <c r="H74" s="6">
        <f t="shared" ref="H74" si="78">SUM(H72:H73)</f>
        <v>1081861.392</v>
      </c>
      <c r="I74" s="6">
        <v>68880.679000000018</v>
      </c>
      <c r="J74" s="6">
        <v>1000292.1870000002</v>
      </c>
      <c r="K74" s="6">
        <v>378844.61900000006</v>
      </c>
      <c r="L74" s="6"/>
      <c r="M74" s="6">
        <f t="shared" ref="M74:R74" si="79">SUM(M72:M73)</f>
        <v>1448017.4850000003</v>
      </c>
      <c r="N74" s="6">
        <f t="shared" si="79"/>
        <v>94996.719000000012</v>
      </c>
      <c r="O74" s="6">
        <f t="shared" si="79"/>
        <v>1775182.7040000001</v>
      </c>
      <c r="P74" s="6">
        <f t="shared" si="79"/>
        <v>659699.45400000014</v>
      </c>
      <c r="Q74" s="6">
        <f t="shared" si="79"/>
        <v>0</v>
      </c>
      <c r="R74" s="6">
        <f t="shared" si="79"/>
        <v>2529878.8770000003</v>
      </c>
    </row>
    <row r="75" spans="1:18" ht="26.3" customHeight="1" x14ac:dyDescent="0.3">
      <c r="A75" s="34"/>
      <c r="B75" s="27" t="s">
        <v>27</v>
      </c>
      <c r="C75" s="14" t="s">
        <v>4</v>
      </c>
      <c r="D75" s="15">
        <f>SUM(D60,D63,D66,D69,D72)</f>
        <v>49199851.303999998</v>
      </c>
      <c r="E75" s="15">
        <f t="shared" ref="E75:M75" si="80">SUM(E60,E63,E66,E69,E72)</f>
        <v>30132729.063999999</v>
      </c>
      <c r="F75" s="15">
        <f t="shared" si="80"/>
        <v>6264604.0880000023</v>
      </c>
      <c r="G75" s="15">
        <f t="shared" si="80"/>
        <v>35880645.182001673</v>
      </c>
      <c r="H75" s="15">
        <f t="shared" si="80"/>
        <v>121477829.63800168</v>
      </c>
      <c r="I75" s="15">
        <f t="shared" si="80"/>
        <v>39347240.394999988</v>
      </c>
      <c r="J75" s="15">
        <f t="shared" si="80"/>
        <v>130190302.99400002</v>
      </c>
      <c r="K75" s="15">
        <f t="shared" si="80"/>
        <v>7166361.6520000063</v>
      </c>
      <c r="L75" s="15">
        <f t="shared" si="80"/>
        <v>11892117.131999781</v>
      </c>
      <c r="M75" s="15">
        <f t="shared" si="80"/>
        <v>188596022.17299983</v>
      </c>
      <c r="N75" s="15">
        <f t="shared" ref="N75:N77" si="81">D75+I75</f>
        <v>88547091.698999986</v>
      </c>
      <c r="O75" s="15">
        <f t="shared" ref="O75:O77" si="82">E75+J75</f>
        <v>160323032.05800003</v>
      </c>
      <c r="P75" s="15">
        <f t="shared" ref="P75:P77" si="83">F75+K75</f>
        <v>13430965.74000001</v>
      </c>
      <c r="Q75" s="15">
        <f t="shared" ref="Q75:Q77" si="84">G75+L75</f>
        <v>47772762.314001456</v>
      </c>
      <c r="R75" s="15">
        <f t="shared" ref="R75:R77" si="85">H75+M75</f>
        <v>310073851.81100154</v>
      </c>
    </row>
    <row r="76" spans="1:18" ht="26.3" customHeight="1" x14ac:dyDescent="0.3">
      <c r="A76" s="34"/>
      <c r="B76" s="14"/>
      <c r="C76" s="14" t="s">
        <v>18</v>
      </c>
      <c r="D76" s="15">
        <f>SUM(D61,D64,D67,D70,D73)</f>
        <v>150234787.87399998</v>
      </c>
      <c r="E76" s="15">
        <f t="shared" ref="E76:M76" si="86">SUM(E61,E64,E67,E70,E73)</f>
        <v>17749757.789999999</v>
      </c>
      <c r="F76" s="15">
        <f t="shared" si="86"/>
        <v>7890544.3789999988</v>
      </c>
      <c r="G76" s="15">
        <f t="shared" si="86"/>
        <v>39333413.213999338</v>
      </c>
      <c r="H76" s="15">
        <f t="shared" si="86"/>
        <v>215208503.25699937</v>
      </c>
      <c r="I76" s="15">
        <f t="shared" si="86"/>
        <v>330345786.32399994</v>
      </c>
      <c r="J76" s="15">
        <f t="shared" si="86"/>
        <v>41208284.254000001</v>
      </c>
      <c r="K76" s="15">
        <f t="shared" si="86"/>
        <v>22127584.993999999</v>
      </c>
      <c r="L76" s="15">
        <f t="shared" si="86"/>
        <v>10387400.514999691</v>
      </c>
      <c r="M76" s="15">
        <f t="shared" si="86"/>
        <v>404069056.08699965</v>
      </c>
      <c r="N76" s="15">
        <f t="shared" si="81"/>
        <v>480580574.19799995</v>
      </c>
      <c r="O76" s="15">
        <f t="shared" si="82"/>
        <v>58958042.044</v>
      </c>
      <c r="P76" s="15">
        <f t="shared" si="83"/>
        <v>30018129.372999996</v>
      </c>
      <c r="Q76" s="15">
        <f t="shared" si="84"/>
        <v>49720813.728999034</v>
      </c>
      <c r="R76" s="15">
        <f t="shared" si="85"/>
        <v>619277559.34399903</v>
      </c>
    </row>
    <row r="77" spans="1:18" s="18" customFormat="1" ht="26.3" customHeight="1" thickBot="1" x14ac:dyDescent="0.35">
      <c r="A77" s="35"/>
      <c r="B77" s="26"/>
      <c r="C77" s="16" t="s">
        <v>27</v>
      </c>
      <c r="D77" s="17">
        <f>SUM(D74,D71,D68,D65,D62)</f>
        <v>199434639.178</v>
      </c>
      <c r="E77" s="17">
        <f t="shared" ref="E77:M77" si="87">SUM(E74,E71,E68,E65,E62)</f>
        <v>47882486.854000002</v>
      </c>
      <c r="F77" s="17">
        <f t="shared" si="87"/>
        <v>14155148.467</v>
      </c>
      <c r="G77" s="17">
        <f t="shared" si="87"/>
        <v>75214058.396001011</v>
      </c>
      <c r="H77" s="17">
        <f t="shared" si="87"/>
        <v>336686332.89500099</v>
      </c>
      <c r="I77" s="17">
        <f t="shared" si="87"/>
        <v>369693026.71899992</v>
      </c>
      <c r="J77" s="17">
        <f t="shared" si="87"/>
        <v>171398587.24800003</v>
      </c>
      <c r="K77" s="17">
        <f t="shared" si="87"/>
        <v>29293946.646000005</v>
      </c>
      <c r="L77" s="17">
        <f t="shared" si="87"/>
        <v>22279517.646999475</v>
      </c>
      <c r="M77" s="17">
        <f t="shared" si="87"/>
        <v>592665078.25999951</v>
      </c>
      <c r="N77" s="17">
        <f t="shared" si="81"/>
        <v>569127665.89699996</v>
      </c>
      <c r="O77" s="17">
        <f t="shared" si="82"/>
        <v>219281074.10200003</v>
      </c>
      <c r="P77" s="17">
        <f t="shared" si="83"/>
        <v>43449095.113000005</v>
      </c>
      <c r="Q77" s="17">
        <f t="shared" si="84"/>
        <v>97493576.043000489</v>
      </c>
      <c r="R77" s="17">
        <f t="shared" si="85"/>
        <v>929351411.15500045</v>
      </c>
    </row>
    <row r="78" spans="1:18" ht="26.3" customHeight="1" x14ac:dyDescent="0.3">
      <c r="A78" s="33" t="s">
        <v>16</v>
      </c>
      <c r="B78" s="9" t="s">
        <v>22</v>
      </c>
      <c r="C78" s="9" t="s">
        <v>4</v>
      </c>
      <c r="D78" s="28">
        <v>42514233.378999993</v>
      </c>
      <c r="E78" s="28">
        <v>14439000.325999999</v>
      </c>
      <c r="F78" s="28">
        <v>3970343.6760000009</v>
      </c>
      <c r="G78" s="28">
        <v>28616747.731003009</v>
      </c>
      <c r="H78" s="10">
        <f>SUM(D78:G78)</f>
        <v>89540325.112002999</v>
      </c>
      <c r="I78" s="28">
        <v>27426455.215</v>
      </c>
      <c r="J78" s="28">
        <v>33137430.589000002</v>
      </c>
      <c r="K78" s="28">
        <v>1745543.2379999999</v>
      </c>
      <c r="L78" s="28">
        <v>9606789.5419998802</v>
      </c>
      <c r="M78" s="11">
        <f>SUM(I78:L78)</f>
        <v>71916218.583999887</v>
      </c>
      <c r="N78" s="7">
        <f t="shared" si="66"/>
        <v>69940688.593999997</v>
      </c>
      <c r="O78" s="7">
        <f t="shared" si="67"/>
        <v>47576430.914999999</v>
      </c>
      <c r="P78" s="7">
        <f t="shared" si="68"/>
        <v>5715886.9140000008</v>
      </c>
      <c r="Q78" s="7">
        <f t="shared" si="69"/>
        <v>38223537.273002893</v>
      </c>
      <c r="R78" s="8">
        <f t="shared" si="70"/>
        <v>161456543.6960029</v>
      </c>
    </row>
    <row r="79" spans="1:18" ht="26.3" customHeight="1" x14ac:dyDescent="0.3">
      <c r="A79" s="34"/>
      <c r="B79" s="9"/>
      <c r="C79" s="9" t="s">
        <v>18</v>
      </c>
      <c r="D79" s="28">
        <v>149527887.368</v>
      </c>
      <c r="E79" s="28">
        <v>4663984.2500000009</v>
      </c>
      <c r="F79" s="28">
        <v>7502898.0399999991</v>
      </c>
      <c r="G79" s="28">
        <v>33116695.458002072</v>
      </c>
      <c r="H79" s="10">
        <f>SUM(D79:G79)</f>
        <v>194811465.11600205</v>
      </c>
      <c r="I79" s="28">
        <v>314738735.12699997</v>
      </c>
      <c r="J79" s="28">
        <v>19388897.125999998</v>
      </c>
      <c r="K79" s="28">
        <v>14524492.288000001</v>
      </c>
      <c r="L79" s="28">
        <v>8708582.1669998765</v>
      </c>
      <c r="M79" s="11">
        <f>SUM(I79:L79)</f>
        <v>357360706.70799983</v>
      </c>
      <c r="N79" s="7">
        <f t="shared" si="66"/>
        <v>464266622.495</v>
      </c>
      <c r="O79" s="7">
        <f t="shared" si="67"/>
        <v>24052881.375999998</v>
      </c>
      <c r="P79" s="7">
        <f t="shared" si="68"/>
        <v>22027390.328000002</v>
      </c>
      <c r="Q79" s="7">
        <f t="shared" si="69"/>
        <v>41825277.625001952</v>
      </c>
      <c r="R79" s="8">
        <f t="shared" si="70"/>
        <v>552172171.82400191</v>
      </c>
    </row>
    <row r="80" spans="1:18" ht="26.3" customHeight="1" x14ac:dyDescent="0.3">
      <c r="A80" s="34"/>
      <c r="B80" s="12" t="s">
        <v>26</v>
      </c>
      <c r="C80" s="12"/>
      <c r="D80" s="13">
        <v>192042120.74699998</v>
      </c>
      <c r="E80" s="13">
        <v>19102984.576000001</v>
      </c>
      <c r="F80" s="13">
        <v>11473241.716</v>
      </c>
      <c r="G80" s="13">
        <v>61733443.189005077</v>
      </c>
      <c r="H80" s="13">
        <f>SUM(H78:H79)</f>
        <v>284351790.22800505</v>
      </c>
      <c r="I80" s="13">
        <v>342165190.34199995</v>
      </c>
      <c r="J80" s="13">
        <v>52526327.715000004</v>
      </c>
      <c r="K80" s="13">
        <v>16270035.526000001</v>
      </c>
      <c r="L80" s="13">
        <v>18315371.708999757</v>
      </c>
      <c r="M80" s="13">
        <f t="shared" ref="M80" si="88">SUM(M78:M79)</f>
        <v>429276925.2919997</v>
      </c>
      <c r="N80" s="6">
        <f t="shared" si="66"/>
        <v>534207311.08899993</v>
      </c>
      <c r="O80" s="6">
        <f t="shared" si="67"/>
        <v>71629312.291000009</v>
      </c>
      <c r="P80" s="6">
        <f t="shared" si="68"/>
        <v>27743277.241999999</v>
      </c>
      <c r="Q80" s="6">
        <f t="shared" si="69"/>
        <v>80048814.89800483</v>
      </c>
      <c r="R80" s="6">
        <f t="shared" si="70"/>
        <v>713628715.52000475</v>
      </c>
    </row>
    <row r="81" spans="1:31" ht="26.3" customHeight="1" x14ac:dyDescent="0.3">
      <c r="A81" s="34"/>
      <c r="B81" s="9" t="s">
        <v>21</v>
      </c>
      <c r="C81" s="9" t="s">
        <v>4</v>
      </c>
      <c r="D81" s="28">
        <v>1941551.6810000001</v>
      </c>
      <c r="E81" s="28">
        <v>2427651.5589999999</v>
      </c>
      <c r="F81" s="28">
        <v>507082.777</v>
      </c>
      <c r="G81" s="28">
        <v>30589.596000000049</v>
      </c>
      <c r="H81" s="10">
        <f>SUM(D81:G81)</f>
        <v>4906875.6129999999</v>
      </c>
      <c r="I81" s="28">
        <v>4551980.1599999992</v>
      </c>
      <c r="J81" s="28">
        <v>3232334.5290000001</v>
      </c>
      <c r="K81" s="28">
        <v>2840172.3049999978</v>
      </c>
      <c r="L81" s="28">
        <v>23854.37199999997</v>
      </c>
      <c r="M81" s="11">
        <f>SUM(I81:L81)</f>
        <v>10648341.365999997</v>
      </c>
      <c r="N81" s="7">
        <f t="shared" si="66"/>
        <v>6493531.8409999991</v>
      </c>
      <c r="O81" s="7">
        <f t="shared" si="67"/>
        <v>5659986.0879999995</v>
      </c>
      <c r="P81" s="7">
        <f t="shared" si="68"/>
        <v>3347255.0819999976</v>
      </c>
      <c r="Q81" s="7">
        <f t="shared" si="69"/>
        <v>54443.968000000023</v>
      </c>
      <c r="R81" s="8">
        <f t="shared" si="70"/>
        <v>15555216.978999997</v>
      </c>
    </row>
    <row r="82" spans="1:31" ht="26.3" customHeight="1" x14ac:dyDescent="0.3">
      <c r="A82" s="34"/>
      <c r="B82" s="9"/>
      <c r="C82" s="9" t="s">
        <v>18</v>
      </c>
      <c r="D82" s="28">
        <v>3422462.4530000002</v>
      </c>
      <c r="E82" s="28">
        <v>997576.14200000046</v>
      </c>
      <c r="F82" s="28">
        <v>574827.9360000001</v>
      </c>
      <c r="G82" s="28">
        <v>92812.597000000053</v>
      </c>
      <c r="H82" s="10">
        <f>SUM(D82:G82)</f>
        <v>5087679.1280000005</v>
      </c>
      <c r="I82" s="28">
        <v>10914728.238</v>
      </c>
      <c r="J82" s="28">
        <v>4275949.1720000012</v>
      </c>
      <c r="K82" s="28">
        <v>3073961.9630000019</v>
      </c>
      <c r="L82" s="28">
        <v>4022.158999999991</v>
      </c>
      <c r="M82" s="11">
        <f>SUM(I82:L82)</f>
        <v>18268661.532000005</v>
      </c>
      <c r="N82" s="7">
        <f t="shared" si="66"/>
        <v>14337190.691</v>
      </c>
      <c r="O82" s="7">
        <f t="shared" si="67"/>
        <v>5273525.3140000012</v>
      </c>
      <c r="P82" s="7">
        <f t="shared" si="68"/>
        <v>3648789.8990000021</v>
      </c>
      <c r="Q82" s="7">
        <f t="shared" si="69"/>
        <v>96834.756000000038</v>
      </c>
      <c r="R82" s="8">
        <f t="shared" si="70"/>
        <v>23356340.660000004</v>
      </c>
    </row>
    <row r="83" spans="1:31" ht="26.3" customHeight="1" thickBot="1" x14ac:dyDescent="0.35">
      <c r="A83" s="34"/>
      <c r="B83" s="12" t="s">
        <v>26</v>
      </c>
      <c r="C83" s="12"/>
      <c r="D83" s="13">
        <v>5364014.1340000005</v>
      </c>
      <c r="E83" s="13">
        <v>3425227.7010000004</v>
      </c>
      <c r="F83" s="13">
        <v>1081910.713</v>
      </c>
      <c r="G83" s="13">
        <v>123402.1930000001</v>
      </c>
      <c r="H83" s="13">
        <f t="shared" ref="H83" si="89">SUM(H81:H82)</f>
        <v>9994554.7410000004</v>
      </c>
      <c r="I83" s="13">
        <v>15466708.397999998</v>
      </c>
      <c r="J83" s="13">
        <v>7508283.7010000013</v>
      </c>
      <c r="K83" s="13">
        <v>5914134.2679999992</v>
      </c>
      <c r="L83" s="13">
        <v>27876.530999999963</v>
      </c>
      <c r="M83" s="13">
        <f t="shared" ref="M83" si="90">SUM(M81:M82)</f>
        <v>28917002.898000002</v>
      </c>
      <c r="N83" s="6">
        <f t="shared" si="66"/>
        <v>20830722.531999998</v>
      </c>
      <c r="O83" s="6">
        <f t="shared" si="67"/>
        <v>10933511.402000003</v>
      </c>
      <c r="P83" s="6">
        <f t="shared" si="68"/>
        <v>6996044.9809999987</v>
      </c>
      <c r="Q83" s="6">
        <f t="shared" si="69"/>
        <v>151278.72400000007</v>
      </c>
      <c r="R83" s="6">
        <f t="shared" si="70"/>
        <v>38911557.638999999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26.3" customHeight="1" x14ac:dyDescent="0.3">
      <c r="A84" s="34"/>
      <c r="B84" s="9" t="s">
        <v>20</v>
      </c>
      <c r="C84" s="9" t="s">
        <v>4</v>
      </c>
      <c r="D84" s="28">
        <v>6566774.5959999999</v>
      </c>
      <c r="E84" s="28">
        <v>17366857.464000002</v>
      </c>
      <c r="F84" s="28">
        <v>2001023.8910000001</v>
      </c>
      <c r="G84" s="28">
        <v>6218255.5080002006</v>
      </c>
      <c r="H84" s="10">
        <f>SUM(D84:G84)</f>
        <v>32152911.4590002</v>
      </c>
      <c r="I84" s="28">
        <v>10019129.013</v>
      </c>
      <c r="J84" s="28">
        <v>98905391.682999983</v>
      </c>
      <c r="K84" s="28">
        <v>3109176.5140000018</v>
      </c>
      <c r="L84" s="28">
        <v>3378683.0810000212</v>
      </c>
      <c r="M84" s="11">
        <f>SUM(I84:L84)</f>
        <v>115412380.29099999</v>
      </c>
      <c r="N84" s="7">
        <f t="shared" si="66"/>
        <v>16585903.609000001</v>
      </c>
      <c r="O84" s="7">
        <f t="shared" si="67"/>
        <v>116272249.14699998</v>
      </c>
      <c r="P84" s="7">
        <f t="shared" si="68"/>
        <v>5110200.4050000021</v>
      </c>
      <c r="Q84" s="7">
        <f t="shared" si="69"/>
        <v>9596938.5890002213</v>
      </c>
      <c r="R84" s="8">
        <f t="shared" si="70"/>
        <v>147565291.75000018</v>
      </c>
    </row>
    <row r="85" spans="1:31" ht="26.3" customHeight="1" x14ac:dyDescent="0.3">
      <c r="A85" s="34"/>
      <c r="B85" s="9"/>
      <c r="C85" s="9" t="s">
        <v>18</v>
      </c>
      <c r="D85" s="28">
        <v>1404937.6939999999</v>
      </c>
      <c r="E85" s="28">
        <v>10647976.275</v>
      </c>
      <c r="F85" s="28">
        <v>411095.37</v>
      </c>
      <c r="G85" s="28">
        <v>7197640.6690000026</v>
      </c>
      <c r="H85" s="10">
        <f>SUM(D85:G85)</f>
        <v>19661650.008000001</v>
      </c>
      <c r="I85" s="28">
        <v>14854101.289999999</v>
      </c>
      <c r="J85" s="28">
        <v>20667698.002999999</v>
      </c>
      <c r="K85" s="28">
        <v>4976159.9639999997</v>
      </c>
      <c r="L85" s="28">
        <v>4029514.3210000121</v>
      </c>
      <c r="M85" s="11">
        <f>SUM(I85:L85)</f>
        <v>44527473.578000009</v>
      </c>
      <c r="N85" s="7">
        <f t="shared" si="66"/>
        <v>16259038.983999999</v>
      </c>
      <c r="O85" s="7">
        <f t="shared" si="67"/>
        <v>31315674.277999997</v>
      </c>
      <c r="P85" s="7">
        <f t="shared" si="68"/>
        <v>5387255.3339999998</v>
      </c>
      <c r="Q85" s="7">
        <f t="shared" si="69"/>
        <v>11227154.990000015</v>
      </c>
      <c r="R85" s="8">
        <f t="shared" si="70"/>
        <v>64189123.58600001</v>
      </c>
    </row>
    <row r="86" spans="1:31" ht="26.3" customHeight="1" x14ac:dyDescent="0.3">
      <c r="A86" s="34"/>
      <c r="B86" s="12" t="s">
        <v>26</v>
      </c>
      <c r="C86" s="12"/>
      <c r="D86" s="13">
        <v>7971712.29</v>
      </c>
      <c r="E86" s="13">
        <v>28014833.739</v>
      </c>
      <c r="F86" s="13">
        <v>2412119.2609999999</v>
      </c>
      <c r="G86" s="13">
        <v>13415896.177000202</v>
      </c>
      <c r="H86" s="13">
        <f t="shared" ref="H86" si="91">SUM(H84:H85)</f>
        <v>51814561.467000201</v>
      </c>
      <c r="I86" s="13">
        <v>24873230.302999999</v>
      </c>
      <c r="J86" s="13">
        <v>119573089.68599999</v>
      </c>
      <c r="K86" s="13">
        <v>8085336.478000002</v>
      </c>
      <c r="L86" s="13">
        <v>7408197.4020000333</v>
      </c>
      <c r="M86" s="13">
        <f t="shared" ref="M86" si="92">SUM(M84:M85)</f>
        <v>159939853.86900002</v>
      </c>
      <c r="N86" s="6">
        <f t="shared" si="66"/>
        <v>32844942.592999998</v>
      </c>
      <c r="O86" s="6">
        <f t="shared" si="67"/>
        <v>147587923.42499998</v>
      </c>
      <c r="P86" s="6">
        <f t="shared" si="68"/>
        <v>10497455.739000002</v>
      </c>
      <c r="Q86" s="6">
        <f t="shared" si="69"/>
        <v>20824093.579000235</v>
      </c>
      <c r="R86" s="6">
        <f t="shared" si="70"/>
        <v>211754415.3360002</v>
      </c>
    </row>
    <row r="87" spans="1:31" ht="26.3" customHeight="1" x14ac:dyDescent="0.3">
      <c r="A87" s="34"/>
      <c r="B87" s="9" t="s">
        <v>19</v>
      </c>
      <c r="C87" s="9" t="s">
        <v>4</v>
      </c>
      <c r="D87" s="28">
        <v>1503410.703</v>
      </c>
      <c r="E87" s="28">
        <v>1406.19</v>
      </c>
      <c r="F87" s="28">
        <v>1644.4939999999999</v>
      </c>
      <c r="G87" s="28">
        <v>96067.057999999975</v>
      </c>
      <c r="H87" s="10">
        <f>SUM(D87:G87)</f>
        <v>1602528.4449999998</v>
      </c>
      <c r="I87" s="28"/>
      <c r="J87" s="28"/>
      <c r="K87" s="28"/>
      <c r="L87" s="28">
        <v>527.63</v>
      </c>
      <c r="M87" s="11">
        <f>SUM(I87:L87)</f>
        <v>527.63</v>
      </c>
      <c r="N87" s="7">
        <f t="shared" si="66"/>
        <v>1503410.703</v>
      </c>
      <c r="O87" s="7">
        <f t="shared" si="67"/>
        <v>1406.19</v>
      </c>
      <c r="P87" s="7">
        <f t="shared" si="68"/>
        <v>1644.4939999999999</v>
      </c>
      <c r="Q87" s="7">
        <f t="shared" si="69"/>
        <v>96594.68799999998</v>
      </c>
      <c r="R87" s="8">
        <f t="shared" si="70"/>
        <v>1603056.0749999997</v>
      </c>
    </row>
    <row r="88" spans="1:31" ht="26.3" customHeight="1" x14ac:dyDescent="0.3">
      <c r="A88" s="34"/>
      <c r="B88" s="9"/>
      <c r="C88" s="9" t="s">
        <v>18</v>
      </c>
      <c r="D88" s="28">
        <v>1.68</v>
      </c>
      <c r="E88" s="28">
        <v>30096.43</v>
      </c>
      <c r="F88" s="28">
        <v>8042.732</v>
      </c>
      <c r="G88" s="28">
        <v>3968.7909999999988</v>
      </c>
      <c r="H88" s="10">
        <f>SUM(D88:G88)</f>
        <v>42109.633000000002</v>
      </c>
      <c r="I88" s="28"/>
      <c r="J88" s="28"/>
      <c r="K88" s="28"/>
      <c r="L88" s="28">
        <v>4752.9629999999988</v>
      </c>
      <c r="M88" s="11">
        <f>SUM(I88:L88)</f>
        <v>4752.9629999999988</v>
      </c>
      <c r="N88" s="7">
        <f t="shared" si="66"/>
        <v>1.68</v>
      </c>
      <c r="O88" s="7">
        <f t="shared" si="67"/>
        <v>30096.43</v>
      </c>
      <c r="P88" s="7">
        <f t="shared" si="68"/>
        <v>8042.732</v>
      </c>
      <c r="Q88" s="7">
        <f t="shared" si="69"/>
        <v>8721.7539999999972</v>
      </c>
      <c r="R88" s="8">
        <f t="shared" si="70"/>
        <v>46862.595999999998</v>
      </c>
    </row>
    <row r="89" spans="1:31" ht="26.3" customHeight="1" x14ac:dyDescent="0.3">
      <c r="A89" s="34"/>
      <c r="B89" s="12" t="s">
        <v>26</v>
      </c>
      <c r="C89" s="12"/>
      <c r="D89" s="13">
        <v>1503412.3829999999</v>
      </c>
      <c r="E89" s="13">
        <v>31502.62</v>
      </c>
      <c r="F89" s="13">
        <v>9687.2260000000006</v>
      </c>
      <c r="G89" s="13">
        <v>100035.84899999997</v>
      </c>
      <c r="H89" s="13">
        <f t="shared" ref="H89" si="93">SUM(H87:H88)</f>
        <v>1644638.0779999997</v>
      </c>
      <c r="I89" s="13"/>
      <c r="J89" s="13"/>
      <c r="K89" s="13"/>
      <c r="L89" s="13">
        <v>5280.5929999999989</v>
      </c>
      <c r="M89" s="13">
        <f t="shared" ref="M89" si="94">SUM(M87:M88)</f>
        <v>5280.5929999999989</v>
      </c>
      <c r="N89" s="6">
        <f t="shared" si="66"/>
        <v>1503412.3829999999</v>
      </c>
      <c r="O89" s="6">
        <f t="shared" si="67"/>
        <v>31502.62</v>
      </c>
      <c r="P89" s="6">
        <f t="shared" si="68"/>
        <v>9687.2260000000006</v>
      </c>
      <c r="Q89" s="6">
        <f t="shared" si="69"/>
        <v>105316.44199999997</v>
      </c>
      <c r="R89" s="6">
        <f t="shared" si="70"/>
        <v>1649918.6709999999</v>
      </c>
    </row>
    <row r="90" spans="1:31" ht="26.3" customHeight="1" x14ac:dyDescent="0.3">
      <c r="A90" s="34"/>
      <c r="B90" s="9" t="s">
        <v>7</v>
      </c>
      <c r="C90" s="9" t="s">
        <v>4</v>
      </c>
      <c r="D90" s="28">
        <v>64.099999999999994</v>
      </c>
      <c r="E90" s="28">
        <v>6384.6639999999998</v>
      </c>
      <c r="F90" s="28">
        <v>60353.484000000011</v>
      </c>
      <c r="G90" s="28">
        <v>12</v>
      </c>
      <c r="H90" s="10">
        <f>SUM(D90:G90)</f>
        <v>66814.248000000007</v>
      </c>
      <c r="I90" s="28">
        <v>396.96</v>
      </c>
      <c r="J90" s="28">
        <v>237976.07800000001</v>
      </c>
      <c r="K90" s="28">
        <v>129106.966</v>
      </c>
      <c r="L90" s="28"/>
      <c r="M90" s="11">
        <f>SUM(I90:L90)</f>
        <v>367480.00400000002</v>
      </c>
      <c r="N90" s="7">
        <f t="shared" si="66"/>
        <v>461.05999999999995</v>
      </c>
      <c r="O90" s="7">
        <f t="shared" si="67"/>
        <v>244360.742</v>
      </c>
      <c r="P90" s="7">
        <f t="shared" si="68"/>
        <v>189460.45</v>
      </c>
      <c r="Q90" s="7">
        <f t="shared" si="69"/>
        <v>12</v>
      </c>
      <c r="R90" s="8">
        <f t="shared" si="70"/>
        <v>434294.25200000004</v>
      </c>
    </row>
    <row r="91" spans="1:31" ht="26.3" customHeight="1" x14ac:dyDescent="0.3">
      <c r="A91" s="34"/>
      <c r="B91" s="9"/>
      <c r="C91" s="9" t="s">
        <v>18</v>
      </c>
      <c r="D91" s="28">
        <v>65339.646999999997</v>
      </c>
      <c r="E91" s="28">
        <v>704038.92700000014</v>
      </c>
      <c r="F91" s="28">
        <v>185413.61799999999</v>
      </c>
      <c r="G91" s="28"/>
      <c r="H91" s="10">
        <f>SUM(D91:G91)</f>
        <v>954792.19200000016</v>
      </c>
      <c r="I91" s="28">
        <v>24525.255000000001</v>
      </c>
      <c r="J91" s="28">
        <v>1099219.807</v>
      </c>
      <c r="K91" s="28">
        <v>424225.15</v>
      </c>
      <c r="L91" s="28"/>
      <c r="M91" s="11">
        <f>SUM(I91:L91)</f>
        <v>1547970.2119999998</v>
      </c>
      <c r="N91" s="7">
        <f t="shared" si="66"/>
        <v>89864.902000000002</v>
      </c>
      <c r="O91" s="7">
        <f t="shared" si="67"/>
        <v>1803258.7340000002</v>
      </c>
      <c r="P91" s="7">
        <f t="shared" si="68"/>
        <v>609638.76800000004</v>
      </c>
      <c r="Q91" s="7">
        <f t="shared" si="69"/>
        <v>0</v>
      </c>
      <c r="R91" s="8">
        <f t="shared" si="70"/>
        <v>2502762.4040000001</v>
      </c>
    </row>
    <row r="92" spans="1:31" ht="26.3" customHeight="1" x14ac:dyDescent="0.3">
      <c r="A92" s="34"/>
      <c r="B92" s="4" t="s">
        <v>26</v>
      </c>
      <c r="C92" s="4"/>
      <c r="D92" s="6">
        <v>65403.746999999996</v>
      </c>
      <c r="E92" s="6">
        <v>710423.59100000013</v>
      </c>
      <c r="F92" s="6">
        <v>245767.10200000001</v>
      </c>
      <c r="G92" s="6">
        <v>12</v>
      </c>
      <c r="H92" s="6">
        <f t="shared" ref="H92" si="95">SUM(H90:H91)</f>
        <v>1021606.4400000002</v>
      </c>
      <c r="I92" s="6">
        <v>24922.215</v>
      </c>
      <c r="J92" s="6">
        <v>1337195.885</v>
      </c>
      <c r="K92" s="6">
        <v>553332.11600000004</v>
      </c>
      <c r="L92" s="6"/>
      <c r="M92" s="6">
        <f t="shared" ref="M92:R92" si="96">SUM(M90:M91)</f>
        <v>1915450.2159999998</v>
      </c>
      <c r="N92" s="6">
        <f t="shared" si="96"/>
        <v>90325.962</v>
      </c>
      <c r="O92" s="6">
        <f t="shared" si="96"/>
        <v>2047619.4760000003</v>
      </c>
      <c r="P92" s="6">
        <f t="shared" si="96"/>
        <v>799099.21800000011</v>
      </c>
      <c r="Q92" s="6">
        <f t="shared" si="96"/>
        <v>12</v>
      </c>
      <c r="R92" s="6">
        <f t="shared" si="96"/>
        <v>2937056.656</v>
      </c>
    </row>
    <row r="93" spans="1:31" ht="26.3" customHeight="1" x14ac:dyDescent="0.3">
      <c r="A93" s="34"/>
      <c r="B93" s="27" t="s">
        <v>27</v>
      </c>
      <c r="C93" s="14" t="s">
        <v>4</v>
      </c>
      <c r="D93" s="15">
        <f>SUM(D78,D81,D84,D87,D90)</f>
        <v>52526034.458999999</v>
      </c>
      <c r="E93" s="15">
        <f t="shared" ref="E93:M93" si="97">SUM(E78,E81,E84,E87,E90)</f>
        <v>34241300.202999994</v>
      </c>
      <c r="F93" s="15">
        <f t="shared" si="97"/>
        <v>6540448.3220000006</v>
      </c>
      <c r="G93" s="15">
        <f t="shared" si="97"/>
        <v>34961671.89300321</v>
      </c>
      <c r="H93" s="15">
        <f t="shared" si="97"/>
        <v>128269454.87700319</v>
      </c>
      <c r="I93" s="15">
        <f t="shared" si="97"/>
        <v>41997961.347999997</v>
      </c>
      <c r="J93" s="15">
        <f t="shared" si="97"/>
        <v>135513132.87900001</v>
      </c>
      <c r="K93" s="15">
        <f t="shared" si="97"/>
        <v>7823999.023</v>
      </c>
      <c r="L93" s="15">
        <f t="shared" si="97"/>
        <v>13009854.624999901</v>
      </c>
      <c r="M93" s="15">
        <f t="shared" si="97"/>
        <v>198344947.87499988</v>
      </c>
      <c r="N93" s="15">
        <f t="shared" ref="N93:N95" si="98">D93+I93</f>
        <v>94523995.806999996</v>
      </c>
      <c r="O93" s="15">
        <f t="shared" ref="O93:O95" si="99">E93+J93</f>
        <v>169754433.08200002</v>
      </c>
      <c r="P93" s="15">
        <f t="shared" ref="P93:P95" si="100">F93+K93</f>
        <v>14364447.345000001</v>
      </c>
      <c r="Q93" s="15">
        <f t="shared" ref="Q93:Q95" si="101">G93+L93</f>
        <v>47971526.518003114</v>
      </c>
      <c r="R93" s="15">
        <f t="shared" ref="R93:R95" si="102">H93+M93</f>
        <v>326614402.75200307</v>
      </c>
    </row>
    <row r="94" spans="1:31" ht="26.3" customHeight="1" x14ac:dyDescent="0.3">
      <c r="A94" s="34"/>
      <c r="B94" s="14"/>
      <c r="C94" s="14" t="s">
        <v>18</v>
      </c>
      <c r="D94" s="15">
        <f>SUM(D79,D82,D85,D88,D91)</f>
        <v>154420628.84200004</v>
      </c>
      <c r="E94" s="15">
        <f t="shared" ref="E94:M94" si="103">SUM(E79,E82,E85,E88,E91)</f>
        <v>17043672.024</v>
      </c>
      <c r="F94" s="15">
        <f t="shared" si="103"/>
        <v>8682277.6960000005</v>
      </c>
      <c r="G94" s="15">
        <f t="shared" si="103"/>
        <v>40411117.515002072</v>
      </c>
      <c r="H94" s="15">
        <f t="shared" si="103"/>
        <v>220557696.07700205</v>
      </c>
      <c r="I94" s="15">
        <f t="shared" si="103"/>
        <v>340532089.90999997</v>
      </c>
      <c r="J94" s="15">
        <f t="shared" si="103"/>
        <v>45431764.107999995</v>
      </c>
      <c r="K94" s="15">
        <f t="shared" si="103"/>
        <v>22998839.365000002</v>
      </c>
      <c r="L94" s="15">
        <f t="shared" si="103"/>
        <v>12746871.609999888</v>
      </c>
      <c r="M94" s="15">
        <f t="shared" si="103"/>
        <v>421709564.99299985</v>
      </c>
      <c r="N94" s="15">
        <f t="shared" si="98"/>
        <v>494952718.75199997</v>
      </c>
      <c r="O94" s="15">
        <f t="shared" si="99"/>
        <v>62475436.131999999</v>
      </c>
      <c r="P94" s="15">
        <f t="shared" si="100"/>
        <v>31681117.061000004</v>
      </c>
      <c r="Q94" s="15">
        <f t="shared" si="101"/>
        <v>53157989.12500196</v>
      </c>
      <c r="R94" s="15">
        <f t="shared" si="102"/>
        <v>642267261.07000184</v>
      </c>
    </row>
    <row r="95" spans="1:31" s="18" customFormat="1" ht="26.3" customHeight="1" thickBot="1" x14ac:dyDescent="0.35">
      <c r="A95" s="35"/>
      <c r="B95" s="26"/>
      <c r="C95" s="16" t="s">
        <v>27</v>
      </c>
      <c r="D95" s="17">
        <f>SUM(D92,D89,D86,D83,D80)</f>
        <v>206946663.30099997</v>
      </c>
      <c r="E95" s="17">
        <f t="shared" ref="E95:M95" si="104">SUM(E92,E89,E86,E83,E80)</f>
        <v>51284972.226999998</v>
      </c>
      <c r="F95" s="17">
        <f t="shared" si="104"/>
        <v>15222726.017999999</v>
      </c>
      <c r="G95" s="17">
        <f t="shared" si="104"/>
        <v>75372789.408005282</v>
      </c>
      <c r="H95" s="17">
        <f t="shared" si="104"/>
        <v>348827150.95400524</v>
      </c>
      <c r="I95" s="17">
        <f t="shared" si="104"/>
        <v>382530051.25799996</v>
      </c>
      <c r="J95" s="17">
        <f t="shared" si="104"/>
        <v>180944896.98699999</v>
      </c>
      <c r="K95" s="17">
        <f t="shared" si="104"/>
        <v>30822838.388000004</v>
      </c>
      <c r="L95" s="17">
        <f t="shared" si="104"/>
        <v>25756726.234999791</v>
      </c>
      <c r="M95" s="17">
        <f t="shared" si="104"/>
        <v>620054512.86799967</v>
      </c>
      <c r="N95" s="17">
        <f t="shared" si="98"/>
        <v>589476714.5589999</v>
      </c>
      <c r="O95" s="17">
        <f t="shared" si="99"/>
        <v>232229869.21399999</v>
      </c>
      <c r="P95" s="17">
        <f t="shared" si="100"/>
        <v>46045564.406000003</v>
      </c>
      <c r="Q95" s="17">
        <f t="shared" si="101"/>
        <v>101129515.64300507</v>
      </c>
      <c r="R95" s="17">
        <f t="shared" si="102"/>
        <v>968881663.82200491</v>
      </c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6.3" customHeight="1" x14ac:dyDescent="0.3">
      <c r="A96" s="33" t="s">
        <v>17</v>
      </c>
      <c r="B96" s="9" t="s">
        <v>22</v>
      </c>
      <c r="C96" s="9" t="s">
        <v>4</v>
      </c>
      <c r="D96" s="28">
        <v>36289163.649999984</v>
      </c>
      <c r="E96" s="28">
        <v>13910474.861</v>
      </c>
      <c r="F96" s="28">
        <v>2943162.5330000059</v>
      </c>
      <c r="G96" s="28">
        <v>24823882.68000501</v>
      </c>
      <c r="H96" s="10">
        <f>SUM(D96:G96)</f>
        <v>77966683.724004999</v>
      </c>
      <c r="I96" s="28">
        <v>29739636.239999998</v>
      </c>
      <c r="J96" s="28">
        <v>26001860.203000009</v>
      </c>
      <c r="K96" s="28">
        <v>1235482.101</v>
      </c>
      <c r="L96" s="28">
        <v>8249139.1419997578</v>
      </c>
      <c r="M96" s="11">
        <f>SUM(I96:L96)</f>
        <v>65226117.685999766</v>
      </c>
      <c r="N96" s="7">
        <f t="shared" ref="N96:N127" si="105">D96+I96</f>
        <v>66028799.889999986</v>
      </c>
      <c r="O96" s="7">
        <f t="shared" ref="O96:O127" si="106">E96+J96</f>
        <v>39912335.06400001</v>
      </c>
      <c r="P96" s="7">
        <f t="shared" ref="P96:P127" si="107">F96+K96</f>
        <v>4178644.6340000061</v>
      </c>
      <c r="Q96" s="7">
        <f t="shared" ref="Q96:Q127" si="108">G96+L96</f>
        <v>33073021.822004769</v>
      </c>
      <c r="R96" s="8">
        <f t="shared" ref="R96:R127" si="109">H96+M96</f>
        <v>143192801.41000476</v>
      </c>
    </row>
    <row r="97" spans="1:31" ht="26.3" customHeight="1" x14ac:dyDescent="0.3">
      <c r="A97" s="34"/>
      <c r="B97" s="9"/>
      <c r="C97" s="9" t="s">
        <v>18</v>
      </c>
      <c r="D97" s="28">
        <v>158072809.447</v>
      </c>
      <c r="E97" s="28">
        <v>5434166.4839999983</v>
      </c>
      <c r="F97" s="28">
        <v>9123347.650000006</v>
      </c>
      <c r="G97" s="28">
        <v>35399258.439998999</v>
      </c>
      <c r="H97" s="10">
        <f>SUM(D97:G97)</f>
        <v>208029582.02099901</v>
      </c>
      <c r="I97" s="28">
        <v>352911679.01199979</v>
      </c>
      <c r="J97" s="28">
        <v>21903056.977000002</v>
      </c>
      <c r="K97" s="28">
        <v>17756725.870999999</v>
      </c>
      <c r="L97" s="28">
        <v>10183606.201999091</v>
      </c>
      <c r="M97" s="11">
        <f>SUM(I97:L97)</f>
        <v>402755068.06199884</v>
      </c>
      <c r="N97" s="7">
        <f t="shared" si="105"/>
        <v>510984488.45899975</v>
      </c>
      <c r="O97" s="7">
        <f t="shared" si="106"/>
        <v>27337223.460999999</v>
      </c>
      <c r="P97" s="7">
        <f t="shared" si="107"/>
        <v>26880073.521000005</v>
      </c>
      <c r="Q97" s="7">
        <f t="shared" si="108"/>
        <v>45582864.64199809</v>
      </c>
      <c r="R97" s="8">
        <f t="shared" si="109"/>
        <v>610784650.0829978</v>
      </c>
    </row>
    <row r="98" spans="1:31" ht="26.3" customHeight="1" x14ac:dyDescent="0.3">
      <c r="A98" s="34"/>
      <c r="B98" s="12" t="s">
        <v>26</v>
      </c>
      <c r="C98" s="12"/>
      <c r="D98" s="13">
        <v>194361973.09699997</v>
      </c>
      <c r="E98" s="13">
        <v>19344641.344999999</v>
      </c>
      <c r="F98" s="13">
        <v>12066510.183000011</v>
      </c>
      <c r="G98" s="13">
        <v>60223141.120004013</v>
      </c>
      <c r="H98" s="13">
        <f>SUM(H96:H97)</f>
        <v>285996265.745004</v>
      </c>
      <c r="I98" s="13">
        <v>382651315.2519998</v>
      </c>
      <c r="J98" s="13">
        <v>47904917.180000007</v>
      </c>
      <c r="K98" s="13">
        <v>18992207.971999999</v>
      </c>
      <c r="L98" s="13">
        <v>18432745.343998849</v>
      </c>
      <c r="M98" s="13">
        <f t="shared" ref="M98" si="110">SUM(M96:M97)</f>
        <v>467981185.7479986</v>
      </c>
      <c r="N98" s="6">
        <f t="shared" si="105"/>
        <v>577013288.34899974</v>
      </c>
      <c r="O98" s="6">
        <f t="shared" si="106"/>
        <v>67249558.525000006</v>
      </c>
      <c r="P98" s="6">
        <f t="shared" si="107"/>
        <v>31058718.155000009</v>
      </c>
      <c r="Q98" s="6">
        <f t="shared" si="108"/>
        <v>78655886.464002863</v>
      </c>
      <c r="R98" s="6">
        <f t="shared" si="109"/>
        <v>753977451.49300265</v>
      </c>
    </row>
    <row r="99" spans="1:31" ht="26.3" customHeight="1" x14ac:dyDescent="0.3">
      <c r="A99" s="34"/>
      <c r="B99" s="9" t="s">
        <v>21</v>
      </c>
      <c r="C99" s="9" t="s">
        <v>4</v>
      </c>
      <c r="D99" s="28">
        <v>2702876.41</v>
      </c>
      <c r="E99" s="28">
        <v>2010631.3019999999</v>
      </c>
      <c r="F99" s="28">
        <v>819017.03500000003</v>
      </c>
      <c r="G99" s="28">
        <v>28233.7669999998</v>
      </c>
      <c r="H99" s="10">
        <f>SUM(D99:G99)</f>
        <v>5560758.5140000004</v>
      </c>
      <c r="I99" s="28">
        <v>6260717.5520000029</v>
      </c>
      <c r="J99" s="28">
        <v>2955635.5730000008</v>
      </c>
      <c r="K99" s="28">
        <v>2318487.347999997</v>
      </c>
      <c r="L99" s="28">
        <v>61101.739000000118</v>
      </c>
      <c r="M99" s="11">
        <f>SUM(I99:L99)</f>
        <v>11595942.212000001</v>
      </c>
      <c r="N99" s="7">
        <f t="shared" si="105"/>
        <v>8963593.9620000031</v>
      </c>
      <c r="O99" s="7">
        <f t="shared" si="106"/>
        <v>4966266.8750000009</v>
      </c>
      <c r="P99" s="7">
        <f t="shared" si="107"/>
        <v>3137504.3829999971</v>
      </c>
      <c r="Q99" s="7">
        <f t="shared" si="108"/>
        <v>89335.505999999921</v>
      </c>
      <c r="R99" s="8">
        <f t="shared" si="109"/>
        <v>17156700.726000004</v>
      </c>
    </row>
    <row r="100" spans="1:31" ht="26.3" customHeight="1" x14ac:dyDescent="0.3">
      <c r="A100" s="34"/>
      <c r="B100" s="9"/>
      <c r="C100" s="9" t="s">
        <v>18</v>
      </c>
      <c r="D100" s="28">
        <v>2473710.5700000012</v>
      </c>
      <c r="E100" s="28">
        <v>644341.83100000001</v>
      </c>
      <c r="F100" s="28">
        <v>279971.21500000008</v>
      </c>
      <c r="G100" s="28">
        <v>68256.374999999171</v>
      </c>
      <c r="H100" s="10">
        <f>SUM(D100:G100)</f>
        <v>3466279.9910000004</v>
      </c>
      <c r="I100" s="28">
        <v>10561711.56599999</v>
      </c>
      <c r="J100" s="28">
        <v>4330209.3550000004</v>
      </c>
      <c r="K100" s="28">
        <v>3248336.3430000059</v>
      </c>
      <c r="L100" s="28">
        <v>8342.1129999999885</v>
      </c>
      <c r="M100" s="11">
        <f>SUM(I100:L100)</f>
        <v>18148599.377</v>
      </c>
      <c r="N100" s="7">
        <f t="shared" si="105"/>
        <v>13035422.135999992</v>
      </c>
      <c r="O100" s="7">
        <f t="shared" si="106"/>
        <v>4974551.1860000007</v>
      </c>
      <c r="P100" s="7">
        <f t="shared" si="107"/>
        <v>3528307.5580000058</v>
      </c>
      <c r="Q100" s="7">
        <f t="shared" si="108"/>
        <v>76598.487999999154</v>
      </c>
      <c r="R100" s="8">
        <f t="shared" si="109"/>
        <v>21614879.368000001</v>
      </c>
    </row>
    <row r="101" spans="1:31" ht="26.3" customHeight="1" thickBot="1" x14ac:dyDescent="0.35">
      <c r="A101" s="34"/>
      <c r="B101" s="12" t="s">
        <v>26</v>
      </c>
      <c r="C101" s="12"/>
      <c r="D101" s="13">
        <v>5176586.9800000014</v>
      </c>
      <c r="E101" s="13">
        <v>2654973.1329999999</v>
      </c>
      <c r="F101" s="13">
        <v>1098988.25</v>
      </c>
      <c r="G101" s="13">
        <v>96490.141999998974</v>
      </c>
      <c r="H101" s="13">
        <f t="shared" ref="H101" si="111">SUM(H99:H100)</f>
        <v>9027038.5050000008</v>
      </c>
      <c r="I101" s="13">
        <v>16822429.117999993</v>
      </c>
      <c r="J101" s="13">
        <v>7285844.9280000012</v>
      </c>
      <c r="K101" s="13">
        <v>5566823.6910000034</v>
      </c>
      <c r="L101" s="13">
        <v>69443.852000000101</v>
      </c>
      <c r="M101" s="13">
        <f t="shared" ref="M101" si="112">SUM(M99:M100)</f>
        <v>29744541.589000002</v>
      </c>
      <c r="N101" s="6">
        <f t="shared" si="105"/>
        <v>21999016.097999994</v>
      </c>
      <c r="O101" s="6">
        <f t="shared" si="106"/>
        <v>9940818.0610000007</v>
      </c>
      <c r="P101" s="6">
        <f t="shared" si="107"/>
        <v>6665811.9410000034</v>
      </c>
      <c r="Q101" s="6">
        <f t="shared" si="108"/>
        <v>165933.99399999907</v>
      </c>
      <c r="R101" s="6">
        <f t="shared" si="109"/>
        <v>38771580.094000004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26.3" customHeight="1" x14ac:dyDescent="0.3">
      <c r="A102" s="34"/>
      <c r="B102" s="9" t="s">
        <v>20</v>
      </c>
      <c r="C102" s="9" t="s">
        <v>4</v>
      </c>
      <c r="D102" s="28">
        <v>5668162.4040000001</v>
      </c>
      <c r="E102" s="28">
        <v>18617539.614</v>
      </c>
      <c r="F102" s="28">
        <v>1700299.575</v>
      </c>
      <c r="G102" s="28">
        <v>6795475.1609998047</v>
      </c>
      <c r="H102" s="10">
        <f>SUM(D102:G102)</f>
        <v>32781476.753999803</v>
      </c>
      <c r="I102" s="28">
        <v>10468754.779999999</v>
      </c>
      <c r="J102" s="28">
        <v>99305247.215999991</v>
      </c>
      <c r="K102" s="28">
        <v>3281886.0539999991</v>
      </c>
      <c r="L102" s="28">
        <v>3531000.5610000361</v>
      </c>
      <c r="M102" s="11">
        <f>SUM(I102:L102)</f>
        <v>116586888.61100003</v>
      </c>
      <c r="N102" s="7">
        <f t="shared" si="105"/>
        <v>16136917.184</v>
      </c>
      <c r="O102" s="7">
        <f t="shared" si="106"/>
        <v>117922786.82999998</v>
      </c>
      <c r="P102" s="7">
        <f t="shared" si="107"/>
        <v>4982185.6289999988</v>
      </c>
      <c r="Q102" s="7">
        <f t="shared" si="108"/>
        <v>10326475.721999841</v>
      </c>
      <c r="R102" s="8">
        <f t="shared" si="109"/>
        <v>149368365.36499983</v>
      </c>
    </row>
    <row r="103" spans="1:31" ht="26.3" customHeight="1" x14ac:dyDescent="0.3">
      <c r="A103" s="34"/>
      <c r="B103" s="9"/>
      <c r="C103" s="9" t="s">
        <v>18</v>
      </c>
      <c r="D103" s="28">
        <v>1342891.9110000001</v>
      </c>
      <c r="E103" s="28">
        <v>11944718.085999999</v>
      </c>
      <c r="F103" s="28">
        <v>466016.42700000003</v>
      </c>
      <c r="G103" s="28">
        <v>6722037.9389996156</v>
      </c>
      <c r="H103" s="10">
        <f>SUM(D103:G103)</f>
        <v>20475664.362999614</v>
      </c>
      <c r="I103" s="28">
        <v>14421757.604</v>
      </c>
      <c r="J103" s="28">
        <v>17763219.588</v>
      </c>
      <c r="K103" s="28">
        <v>4259640.245000001</v>
      </c>
      <c r="L103" s="28">
        <v>4483802.9640000043</v>
      </c>
      <c r="M103" s="11">
        <f>SUM(I103:L103)</f>
        <v>40928420.401000008</v>
      </c>
      <c r="N103" s="7">
        <f t="shared" si="105"/>
        <v>15764649.515000001</v>
      </c>
      <c r="O103" s="7">
        <f t="shared" si="106"/>
        <v>29707937.673999999</v>
      </c>
      <c r="P103" s="7">
        <f t="shared" si="107"/>
        <v>4725656.6720000012</v>
      </c>
      <c r="Q103" s="7">
        <f t="shared" si="108"/>
        <v>11205840.902999621</v>
      </c>
      <c r="R103" s="8">
        <f t="shared" si="109"/>
        <v>61404084.763999626</v>
      </c>
    </row>
    <row r="104" spans="1:31" ht="26.3" customHeight="1" x14ac:dyDescent="0.3">
      <c r="A104" s="34"/>
      <c r="B104" s="12" t="s">
        <v>26</v>
      </c>
      <c r="C104" s="12"/>
      <c r="D104" s="13">
        <v>7011054.3150000004</v>
      </c>
      <c r="E104" s="13">
        <v>30562257.699999999</v>
      </c>
      <c r="F104" s="13">
        <v>2166316.0019999999</v>
      </c>
      <c r="G104" s="13">
        <v>13517513.09999942</v>
      </c>
      <c r="H104" s="13">
        <f t="shared" ref="H104" si="113">SUM(H102:H103)</f>
        <v>53257141.116999418</v>
      </c>
      <c r="I104" s="13">
        <v>24890512.384</v>
      </c>
      <c r="J104" s="13">
        <v>117068466.80399999</v>
      </c>
      <c r="K104" s="13">
        <v>7541526.2990000006</v>
      </c>
      <c r="L104" s="13">
        <v>8014803.5250000404</v>
      </c>
      <c r="M104" s="13">
        <f t="shared" ref="M104" si="114">SUM(M102:M103)</f>
        <v>157515309.01200002</v>
      </c>
      <c r="N104" s="6">
        <f t="shared" si="105"/>
        <v>31901566.699000001</v>
      </c>
      <c r="O104" s="6">
        <f t="shared" si="106"/>
        <v>147630724.50399998</v>
      </c>
      <c r="P104" s="6">
        <f t="shared" si="107"/>
        <v>9707842.3010000009</v>
      </c>
      <c r="Q104" s="6">
        <f t="shared" si="108"/>
        <v>21532316.62499946</v>
      </c>
      <c r="R104" s="6">
        <f t="shared" si="109"/>
        <v>210772450.12899944</v>
      </c>
    </row>
    <row r="105" spans="1:31" ht="26.3" customHeight="1" x14ac:dyDescent="0.3">
      <c r="A105" s="34"/>
      <c r="B105" s="9" t="s">
        <v>19</v>
      </c>
      <c r="C105" s="9" t="s">
        <v>4</v>
      </c>
      <c r="D105" s="28">
        <v>2174068.0999999992</v>
      </c>
      <c r="E105" s="28">
        <v>1802.1</v>
      </c>
      <c r="F105" s="28">
        <v>873.68099999999993</v>
      </c>
      <c r="G105" s="28">
        <v>72602.161999999997</v>
      </c>
      <c r="H105" s="10">
        <f>SUM(D105:G105)</f>
        <v>2249346.0429999991</v>
      </c>
      <c r="I105" s="28"/>
      <c r="J105" s="28"/>
      <c r="K105" s="28"/>
      <c r="L105" s="28">
        <v>1063.9849999999999</v>
      </c>
      <c r="M105" s="11">
        <f>SUM(I105:L105)</f>
        <v>1063.9849999999999</v>
      </c>
      <c r="N105" s="7">
        <f t="shared" si="105"/>
        <v>2174068.0999999992</v>
      </c>
      <c r="O105" s="7">
        <f t="shared" si="106"/>
        <v>1802.1</v>
      </c>
      <c r="P105" s="7">
        <f t="shared" si="107"/>
        <v>873.68099999999993</v>
      </c>
      <c r="Q105" s="7">
        <f t="shared" si="108"/>
        <v>73666.146999999997</v>
      </c>
      <c r="R105" s="8">
        <f t="shared" si="109"/>
        <v>2250410.027999999</v>
      </c>
    </row>
    <row r="106" spans="1:31" ht="26.3" customHeight="1" x14ac:dyDescent="0.3">
      <c r="A106" s="34"/>
      <c r="B106" s="9"/>
      <c r="C106" s="9" t="s">
        <v>18</v>
      </c>
      <c r="D106" s="28"/>
      <c r="E106" s="28">
        <v>25983.449000000001</v>
      </c>
      <c r="F106" s="28">
        <v>7178.1059999999998</v>
      </c>
      <c r="G106" s="28">
        <v>569.85899999999992</v>
      </c>
      <c r="H106" s="10">
        <f>SUM(D106:G106)</f>
        <v>33731.413999999997</v>
      </c>
      <c r="I106" s="28"/>
      <c r="J106" s="28"/>
      <c r="K106" s="28"/>
      <c r="L106" s="28">
        <v>501.85899999999992</v>
      </c>
      <c r="M106" s="11">
        <f>SUM(I106:L106)</f>
        <v>501.85899999999992</v>
      </c>
      <c r="N106" s="7">
        <f t="shared" si="105"/>
        <v>0</v>
      </c>
      <c r="O106" s="7">
        <f t="shared" si="106"/>
        <v>25983.449000000001</v>
      </c>
      <c r="P106" s="7">
        <f t="shared" si="107"/>
        <v>7178.1059999999998</v>
      </c>
      <c r="Q106" s="7">
        <f t="shared" si="108"/>
        <v>1071.7179999999998</v>
      </c>
      <c r="R106" s="8">
        <f t="shared" si="109"/>
        <v>34233.272999999994</v>
      </c>
    </row>
    <row r="107" spans="1:31" ht="26.3" customHeight="1" x14ac:dyDescent="0.3">
      <c r="A107" s="34"/>
      <c r="B107" s="12" t="s">
        <v>26</v>
      </c>
      <c r="C107" s="12"/>
      <c r="D107" s="13">
        <v>2174068.0999999992</v>
      </c>
      <c r="E107" s="13">
        <v>27785.548999999999</v>
      </c>
      <c r="F107" s="13">
        <v>8051.7869999999994</v>
      </c>
      <c r="G107" s="13">
        <v>73172.020999999993</v>
      </c>
      <c r="H107" s="13">
        <f t="shared" ref="H107" si="115">SUM(H105:H106)</f>
        <v>2283077.456999999</v>
      </c>
      <c r="I107" s="13"/>
      <c r="J107" s="13"/>
      <c r="K107" s="13"/>
      <c r="L107" s="13">
        <v>1565.8439999999998</v>
      </c>
      <c r="M107" s="13">
        <f t="shared" ref="M107" si="116">SUM(M105:M106)</f>
        <v>1565.8439999999998</v>
      </c>
      <c r="N107" s="6">
        <f t="shared" si="105"/>
        <v>2174068.0999999992</v>
      </c>
      <c r="O107" s="6">
        <f t="shared" si="106"/>
        <v>27785.548999999999</v>
      </c>
      <c r="P107" s="6">
        <f t="shared" si="107"/>
        <v>8051.7869999999994</v>
      </c>
      <c r="Q107" s="6">
        <f t="shared" si="108"/>
        <v>74737.864999999991</v>
      </c>
      <c r="R107" s="6">
        <f t="shared" si="109"/>
        <v>2284643.300999999</v>
      </c>
    </row>
    <row r="108" spans="1:31" ht="26.3" customHeight="1" x14ac:dyDescent="0.3">
      <c r="A108" s="34"/>
      <c r="B108" s="9" t="s">
        <v>7</v>
      </c>
      <c r="C108" s="9" t="s">
        <v>4</v>
      </c>
      <c r="D108" s="28"/>
      <c r="E108" s="28">
        <v>38474.106</v>
      </c>
      <c r="F108" s="28">
        <v>24216.684000000001</v>
      </c>
      <c r="G108" s="28"/>
      <c r="H108" s="10">
        <f>SUM(D108:G108)</f>
        <v>62690.79</v>
      </c>
      <c r="I108" s="28"/>
      <c r="J108" s="28">
        <v>92746.493000000002</v>
      </c>
      <c r="K108" s="28">
        <v>92070.718000000008</v>
      </c>
      <c r="L108" s="28"/>
      <c r="M108" s="11">
        <f>SUM(I108:L108)</f>
        <v>184817.21100000001</v>
      </c>
      <c r="N108" s="7">
        <f t="shared" si="105"/>
        <v>0</v>
      </c>
      <c r="O108" s="7">
        <f t="shared" si="106"/>
        <v>131220.59899999999</v>
      </c>
      <c r="P108" s="7">
        <f t="shared" si="107"/>
        <v>116287.402</v>
      </c>
      <c r="Q108" s="7">
        <f t="shared" si="108"/>
        <v>0</v>
      </c>
      <c r="R108" s="8">
        <f t="shared" si="109"/>
        <v>247508.00100000002</v>
      </c>
    </row>
    <row r="109" spans="1:31" ht="26.3" customHeight="1" x14ac:dyDescent="0.3">
      <c r="A109" s="34"/>
      <c r="B109" s="9"/>
      <c r="C109" s="9" t="s">
        <v>18</v>
      </c>
      <c r="D109" s="28">
        <v>21171.3</v>
      </c>
      <c r="E109" s="28">
        <v>802242.03200000012</v>
      </c>
      <c r="F109" s="28">
        <v>186261.78099999999</v>
      </c>
      <c r="G109" s="28"/>
      <c r="H109" s="10">
        <f>SUM(D109:G109)</f>
        <v>1009675.1130000001</v>
      </c>
      <c r="I109" s="28">
        <v>9141.49</v>
      </c>
      <c r="J109" s="28">
        <v>1096525.3959999999</v>
      </c>
      <c r="K109" s="28">
        <v>135671.17800000001</v>
      </c>
      <c r="L109" s="28"/>
      <c r="M109" s="11">
        <f>SUM(I109:L109)</f>
        <v>1241338.064</v>
      </c>
      <c r="N109" s="7">
        <f t="shared" si="105"/>
        <v>30312.79</v>
      </c>
      <c r="O109" s="7">
        <f t="shared" si="106"/>
        <v>1898767.4280000001</v>
      </c>
      <c r="P109" s="7">
        <f t="shared" si="107"/>
        <v>321932.95900000003</v>
      </c>
      <c r="Q109" s="7">
        <f t="shared" si="108"/>
        <v>0</v>
      </c>
      <c r="R109" s="8">
        <f t="shared" si="109"/>
        <v>2251013.1770000001</v>
      </c>
    </row>
    <row r="110" spans="1:31" ht="26.3" customHeight="1" x14ac:dyDescent="0.3">
      <c r="A110" s="34"/>
      <c r="B110" s="4" t="s">
        <v>26</v>
      </c>
      <c r="C110" s="4"/>
      <c r="D110" s="6">
        <v>21171.3</v>
      </c>
      <c r="E110" s="6">
        <v>840716.13800000015</v>
      </c>
      <c r="F110" s="6">
        <v>210478.465</v>
      </c>
      <c r="G110" s="6"/>
      <c r="H110" s="6">
        <f t="shared" ref="H110" si="117">SUM(H108:H109)</f>
        <v>1072365.9030000002</v>
      </c>
      <c r="I110" s="6">
        <v>9141.49</v>
      </c>
      <c r="J110" s="6">
        <v>1189271.889</v>
      </c>
      <c r="K110" s="6">
        <v>227741.89600000001</v>
      </c>
      <c r="L110" s="6"/>
      <c r="M110" s="6">
        <f t="shared" ref="M110:R110" si="118">SUM(M108:M109)</f>
        <v>1426155.2749999999</v>
      </c>
      <c r="N110" s="6">
        <f t="shared" si="118"/>
        <v>30312.79</v>
      </c>
      <c r="O110" s="6">
        <f t="shared" si="118"/>
        <v>2029988.027</v>
      </c>
      <c r="P110" s="6">
        <f t="shared" si="118"/>
        <v>438220.36100000003</v>
      </c>
      <c r="Q110" s="6">
        <f t="shared" si="118"/>
        <v>0</v>
      </c>
      <c r="R110" s="6">
        <f t="shared" si="118"/>
        <v>2498521.1780000003</v>
      </c>
    </row>
    <row r="111" spans="1:31" ht="26.3" customHeight="1" x14ac:dyDescent="0.3">
      <c r="A111" s="34"/>
      <c r="B111" s="27" t="s">
        <v>27</v>
      </c>
      <c r="C111" s="14" t="s">
        <v>4</v>
      </c>
      <c r="D111" s="15">
        <f>SUM(D96,D99,D102,D105,D108)</f>
        <v>46834270.563999988</v>
      </c>
      <c r="E111" s="15">
        <f t="shared" ref="E111:M111" si="119">SUM(E96,E99,E102,E105,E108)</f>
        <v>34578921.982999995</v>
      </c>
      <c r="F111" s="15">
        <f t="shared" si="119"/>
        <v>5487569.508000006</v>
      </c>
      <c r="G111" s="15">
        <f t="shared" si="119"/>
        <v>31720193.770004816</v>
      </c>
      <c r="H111" s="15">
        <f t="shared" si="119"/>
        <v>118620955.8250048</v>
      </c>
      <c r="I111" s="15">
        <f t="shared" si="119"/>
        <v>46469108.572000004</v>
      </c>
      <c r="J111" s="15">
        <f t="shared" si="119"/>
        <v>128355489.485</v>
      </c>
      <c r="K111" s="15">
        <f t="shared" si="119"/>
        <v>6927926.2209999971</v>
      </c>
      <c r="L111" s="15">
        <f t="shared" si="119"/>
        <v>11842305.426999792</v>
      </c>
      <c r="M111" s="15">
        <f t="shared" si="119"/>
        <v>193594829.7049998</v>
      </c>
      <c r="N111" s="15">
        <f t="shared" ref="N111:N113" si="120">D111+I111</f>
        <v>93303379.135999992</v>
      </c>
      <c r="O111" s="15">
        <f t="shared" ref="O111:O113" si="121">E111+J111</f>
        <v>162934411.46799999</v>
      </c>
      <c r="P111" s="15">
        <f t="shared" ref="P111:P113" si="122">F111+K111</f>
        <v>12415495.729000002</v>
      </c>
      <c r="Q111" s="15">
        <f t="shared" ref="Q111:Q113" si="123">G111+L111</f>
        <v>43562499.197004609</v>
      </c>
      <c r="R111" s="15">
        <f t="shared" ref="R111:R113" si="124">H111+M111</f>
        <v>312215785.53000462</v>
      </c>
    </row>
    <row r="112" spans="1:31" ht="26.3" customHeight="1" x14ac:dyDescent="0.3">
      <c r="A112" s="34"/>
      <c r="B112" s="14"/>
      <c r="C112" s="14" t="s">
        <v>18</v>
      </c>
      <c r="D112" s="15">
        <f>SUM(D97,D100,D103,D106,D109)</f>
        <v>161910583.22800002</v>
      </c>
      <c r="E112" s="15">
        <f t="shared" ref="E112:M112" si="125">SUM(E97,E100,E103,E106,E109)</f>
        <v>18851451.881999999</v>
      </c>
      <c r="F112" s="15">
        <f t="shared" si="125"/>
        <v>10062775.179000005</v>
      </c>
      <c r="G112" s="15">
        <f t="shared" si="125"/>
        <v>42190122.612998612</v>
      </c>
      <c r="H112" s="15">
        <f t="shared" si="125"/>
        <v>233014932.90199864</v>
      </c>
      <c r="I112" s="15">
        <f t="shared" si="125"/>
        <v>377904289.67199975</v>
      </c>
      <c r="J112" s="15">
        <f t="shared" si="125"/>
        <v>45093011.316</v>
      </c>
      <c r="K112" s="15">
        <f t="shared" si="125"/>
        <v>25400373.637000006</v>
      </c>
      <c r="L112" s="15">
        <f t="shared" si="125"/>
        <v>14676253.137999093</v>
      </c>
      <c r="M112" s="15">
        <f t="shared" si="125"/>
        <v>463073927.76299888</v>
      </c>
      <c r="N112" s="15">
        <f t="shared" si="120"/>
        <v>539814872.89999974</v>
      </c>
      <c r="O112" s="15">
        <f t="shared" si="121"/>
        <v>63944463.197999999</v>
      </c>
      <c r="P112" s="15">
        <f t="shared" si="122"/>
        <v>35463148.816000015</v>
      </c>
      <c r="Q112" s="15">
        <f t="shared" si="123"/>
        <v>56866375.750997707</v>
      </c>
      <c r="R112" s="15">
        <f t="shared" si="124"/>
        <v>696088860.66499758</v>
      </c>
    </row>
    <row r="113" spans="1:31" s="18" customFormat="1" ht="26.3" customHeight="1" thickBot="1" x14ac:dyDescent="0.35">
      <c r="A113" s="35"/>
      <c r="B113" s="26"/>
      <c r="C113" s="16" t="s">
        <v>27</v>
      </c>
      <c r="D113" s="17">
        <f>SUM(D110,D107,D104,D101,D98)</f>
        <v>208744853.79199997</v>
      </c>
      <c r="E113" s="17">
        <f t="shared" ref="E113:M113" si="126">SUM(E110,E107,E104,E101,E98)</f>
        <v>53430373.864999995</v>
      </c>
      <c r="F113" s="17">
        <f t="shared" si="126"/>
        <v>15550344.68700001</v>
      </c>
      <c r="G113" s="17">
        <f t="shared" si="126"/>
        <v>73910316.383003429</v>
      </c>
      <c r="H113" s="17">
        <f t="shared" si="126"/>
        <v>351635888.7270034</v>
      </c>
      <c r="I113" s="17">
        <f t="shared" si="126"/>
        <v>424373398.24399978</v>
      </c>
      <c r="J113" s="17">
        <f t="shared" si="126"/>
        <v>173448500.801</v>
      </c>
      <c r="K113" s="17">
        <f t="shared" si="126"/>
        <v>32328299.858000003</v>
      </c>
      <c r="L113" s="17">
        <f t="shared" si="126"/>
        <v>26518558.564998887</v>
      </c>
      <c r="M113" s="17">
        <f t="shared" si="126"/>
        <v>656668757.46799862</v>
      </c>
      <c r="N113" s="17">
        <f t="shared" si="120"/>
        <v>633118252.03599977</v>
      </c>
      <c r="O113" s="17">
        <f t="shared" si="121"/>
        <v>226878874.66600001</v>
      </c>
      <c r="P113" s="17">
        <f t="shared" si="122"/>
        <v>47878644.545000017</v>
      </c>
      <c r="Q113" s="17">
        <f t="shared" si="123"/>
        <v>100428874.94800231</v>
      </c>
      <c r="R113" s="17">
        <f t="shared" si="124"/>
        <v>1008304646.1950021</v>
      </c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6.3" customHeight="1" x14ac:dyDescent="0.3">
      <c r="A114" s="33">
        <v>2016</v>
      </c>
      <c r="B114" s="9" t="s">
        <v>22</v>
      </c>
      <c r="C114" s="9" t="s">
        <v>4</v>
      </c>
      <c r="D114" s="28">
        <v>39259748.126999982</v>
      </c>
      <c r="E114" s="28">
        <v>16486212.614</v>
      </c>
      <c r="F114" s="28">
        <v>2027012.042999998</v>
      </c>
      <c r="G114" s="28">
        <v>21332757.20299612</v>
      </c>
      <c r="H114" s="10">
        <f>SUM(D114:G114)</f>
        <v>79105729.986996099</v>
      </c>
      <c r="I114" s="28">
        <v>27538049.719000001</v>
      </c>
      <c r="J114" s="28">
        <v>19027373.828000009</v>
      </c>
      <c r="K114" s="28">
        <v>850432.23000000033</v>
      </c>
      <c r="L114" s="28">
        <v>9150908.1779994834</v>
      </c>
      <c r="M114" s="11">
        <f>SUM(I114:L114)</f>
        <v>56566763.954999484</v>
      </c>
      <c r="N114" s="7">
        <f t="shared" si="105"/>
        <v>66797797.845999986</v>
      </c>
      <c r="O114" s="7">
        <f t="shared" si="106"/>
        <v>35513586.442000009</v>
      </c>
      <c r="P114" s="7">
        <f t="shared" si="107"/>
        <v>2877444.2729999982</v>
      </c>
      <c r="Q114" s="7">
        <f t="shared" si="108"/>
        <v>30483665.380995601</v>
      </c>
      <c r="R114" s="8">
        <f t="shared" si="109"/>
        <v>135672493.94199559</v>
      </c>
    </row>
    <row r="115" spans="1:31" ht="26.3" customHeight="1" x14ac:dyDescent="0.3">
      <c r="A115" s="34"/>
      <c r="B115" s="9"/>
      <c r="C115" s="9" t="s">
        <v>18</v>
      </c>
      <c r="D115" s="28">
        <v>148566505.75199971</v>
      </c>
      <c r="E115" s="28">
        <v>5512566.4439999992</v>
      </c>
      <c r="F115" s="28">
        <v>9940890.8939999994</v>
      </c>
      <c r="G115" s="28">
        <v>34086334.275002718</v>
      </c>
      <c r="H115" s="10">
        <f>SUM(D115:G115)</f>
        <v>198106297.36500242</v>
      </c>
      <c r="I115" s="28">
        <v>354211906.10500008</v>
      </c>
      <c r="J115" s="28">
        <v>25037095.793000001</v>
      </c>
      <c r="K115" s="28">
        <v>17793649.717999998</v>
      </c>
      <c r="L115" s="28">
        <v>12640670.12000009</v>
      </c>
      <c r="M115" s="11">
        <f>SUM(I115:L115)</f>
        <v>409683321.73600012</v>
      </c>
      <c r="N115" s="7">
        <f t="shared" si="105"/>
        <v>502778411.85699975</v>
      </c>
      <c r="O115" s="7">
        <f t="shared" si="106"/>
        <v>30549662.237</v>
      </c>
      <c r="P115" s="7">
        <f t="shared" si="107"/>
        <v>27734540.611999996</v>
      </c>
      <c r="Q115" s="7">
        <f t="shared" si="108"/>
        <v>46727004.395002812</v>
      </c>
      <c r="R115" s="8">
        <f t="shared" si="109"/>
        <v>607789619.10100257</v>
      </c>
    </row>
    <row r="116" spans="1:31" ht="26.3" customHeight="1" x14ac:dyDescent="0.3">
      <c r="A116" s="34"/>
      <c r="B116" s="12" t="s">
        <v>26</v>
      </c>
      <c r="C116" s="12"/>
      <c r="D116" s="13">
        <v>187826253.87899968</v>
      </c>
      <c r="E116" s="13">
        <v>21998779.057999998</v>
      </c>
      <c r="F116" s="13">
        <v>11967902.936999997</v>
      </c>
      <c r="G116" s="13">
        <v>55419091.477998838</v>
      </c>
      <c r="H116" s="13">
        <f>SUM(H114:H115)</f>
        <v>277212027.35199851</v>
      </c>
      <c r="I116" s="13">
        <v>381749955.82400006</v>
      </c>
      <c r="J116" s="13">
        <v>44064469.621000007</v>
      </c>
      <c r="K116" s="13">
        <v>18644081.947999999</v>
      </c>
      <c r="L116" s="13">
        <v>21791578.297999576</v>
      </c>
      <c r="M116" s="13">
        <f t="shared" ref="M116" si="127">SUM(M114:M115)</f>
        <v>466250085.69099963</v>
      </c>
      <c r="N116" s="6">
        <f t="shared" si="105"/>
        <v>569576209.70299971</v>
      </c>
      <c r="O116" s="6">
        <f t="shared" si="106"/>
        <v>66063248.679000005</v>
      </c>
      <c r="P116" s="6">
        <f t="shared" si="107"/>
        <v>30611984.884999998</v>
      </c>
      <c r="Q116" s="6">
        <f t="shared" si="108"/>
        <v>77210669.775998414</v>
      </c>
      <c r="R116" s="6">
        <f t="shared" si="109"/>
        <v>743462113.04299808</v>
      </c>
    </row>
    <row r="117" spans="1:31" ht="26.3" customHeight="1" x14ac:dyDescent="0.3">
      <c r="A117" s="34"/>
      <c r="B117" s="9" t="s">
        <v>21</v>
      </c>
      <c r="C117" s="9" t="s">
        <v>4</v>
      </c>
      <c r="D117" s="28">
        <v>2558887.6460000002</v>
      </c>
      <c r="E117" s="28">
        <v>1995897.844</v>
      </c>
      <c r="F117" s="28">
        <v>1500646.835</v>
      </c>
      <c r="G117" s="28">
        <v>147669.83499999889</v>
      </c>
      <c r="H117" s="10">
        <f>SUM(D117:G117)</f>
        <v>6203102.1599999992</v>
      </c>
      <c r="I117" s="28">
        <v>7861821.3750000047</v>
      </c>
      <c r="J117" s="28">
        <v>2911860.702</v>
      </c>
      <c r="K117" s="28">
        <v>2330296.4280000092</v>
      </c>
      <c r="L117" s="28">
        <v>80041.494000000006</v>
      </c>
      <c r="M117" s="11">
        <f>SUM(I117:L117)</f>
        <v>13184019.999000015</v>
      </c>
      <c r="N117" s="7">
        <f t="shared" si="105"/>
        <v>10420709.021000005</v>
      </c>
      <c r="O117" s="7">
        <f t="shared" si="106"/>
        <v>4907758.5460000001</v>
      </c>
      <c r="P117" s="7">
        <f t="shared" si="107"/>
        <v>3830943.2630000091</v>
      </c>
      <c r="Q117" s="7">
        <f t="shared" si="108"/>
        <v>227711.32899999889</v>
      </c>
      <c r="R117" s="8">
        <f t="shared" si="109"/>
        <v>19387122.159000013</v>
      </c>
    </row>
    <row r="118" spans="1:31" ht="26.3" customHeight="1" x14ac:dyDescent="0.3">
      <c r="A118" s="34"/>
      <c r="B118" s="9"/>
      <c r="C118" s="9" t="s">
        <v>18</v>
      </c>
      <c r="D118" s="28">
        <v>2622410.0699999989</v>
      </c>
      <c r="E118" s="28">
        <v>468549.723</v>
      </c>
      <c r="F118" s="28">
        <v>310487.74200000009</v>
      </c>
      <c r="G118" s="28">
        <v>81934.670999999915</v>
      </c>
      <c r="H118" s="10">
        <f>SUM(D118:G118)</f>
        <v>3483382.2059999988</v>
      </c>
      <c r="I118" s="28">
        <v>10519183.721999999</v>
      </c>
      <c r="J118" s="28">
        <v>4090940.8539999998</v>
      </c>
      <c r="K118" s="28">
        <v>3854832.9220000119</v>
      </c>
      <c r="L118" s="28">
        <v>21814.283999999971</v>
      </c>
      <c r="M118" s="11">
        <f>SUM(I118:L118)</f>
        <v>18486771.782000009</v>
      </c>
      <c r="N118" s="7">
        <f t="shared" si="105"/>
        <v>13141593.791999998</v>
      </c>
      <c r="O118" s="7">
        <f t="shared" si="106"/>
        <v>4559490.5769999996</v>
      </c>
      <c r="P118" s="7">
        <f t="shared" si="107"/>
        <v>4165320.664000012</v>
      </c>
      <c r="Q118" s="7">
        <f t="shared" si="108"/>
        <v>103748.95499999989</v>
      </c>
      <c r="R118" s="8">
        <f t="shared" si="109"/>
        <v>21970153.988000009</v>
      </c>
    </row>
    <row r="119" spans="1:31" ht="26.3" customHeight="1" thickBot="1" x14ac:dyDescent="0.35">
      <c r="A119" s="34"/>
      <c r="B119" s="12" t="s">
        <v>26</v>
      </c>
      <c r="C119" s="12"/>
      <c r="D119" s="13">
        <v>5181297.7159999991</v>
      </c>
      <c r="E119" s="13">
        <v>2464447.5669999998</v>
      </c>
      <c r="F119" s="13">
        <v>1811134.577</v>
      </c>
      <c r="G119" s="13">
        <v>229604.5059999988</v>
      </c>
      <c r="H119" s="13">
        <f t="shared" ref="H119" si="128">SUM(H117:H118)</f>
        <v>9686484.3659999985</v>
      </c>
      <c r="I119" s="13">
        <v>18381005.097000003</v>
      </c>
      <c r="J119" s="13">
        <v>7002801.5559999999</v>
      </c>
      <c r="K119" s="13">
        <v>6185129.350000021</v>
      </c>
      <c r="L119" s="13">
        <v>101855.77799999998</v>
      </c>
      <c r="M119" s="13">
        <f t="shared" ref="M119" si="129">SUM(M117:M118)</f>
        <v>31670791.781000026</v>
      </c>
      <c r="N119" s="6">
        <f t="shared" si="105"/>
        <v>23562302.813000001</v>
      </c>
      <c r="O119" s="6">
        <f t="shared" si="106"/>
        <v>9467249.1229999997</v>
      </c>
      <c r="P119" s="6">
        <f t="shared" si="107"/>
        <v>7996263.9270000216</v>
      </c>
      <c r="Q119" s="6">
        <f t="shared" si="108"/>
        <v>331460.28399999876</v>
      </c>
      <c r="R119" s="6">
        <f t="shared" si="109"/>
        <v>41357276.147000022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26.3" customHeight="1" x14ac:dyDescent="0.3">
      <c r="A120" s="34"/>
      <c r="B120" s="9" t="s">
        <v>20</v>
      </c>
      <c r="C120" s="9" t="s">
        <v>4</v>
      </c>
      <c r="D120" s="28">
        <v>4889275.6399999997</v>
      </c>
      <c r="E120" s="28">
        <v>18060061.473999999</v>
      </c>
      <c r="F120" s="28">
        <v>2015190.0209999999</v>
      </c>
      <c r="G120" s="28">
        <v>7148406.9669994684</v>
      </c>
      <c r="H120" s="10">
        <f>SUM(D120:G120)</f>
        <v>32112934.101999469</v>
      </c>
      <c r="I120" s="28">
        <v>11965378.299000001</v>
      </c>
      <c r="J120" s="28">
        <v>99092732.105000019</v>
      </c>
      <c r="K120" s="28">
        <v>3983937.1690000002</v>
      </c>
      <c r="L120" s="28">
        <v>3434418.5800000029</v>
      </c>
      <c r="M120" s="11">
        <f>SUM(I120:L120)</f>
        <v>118476466.15300001</v>
      </c>
      <c r="N120" s="7">
        <f t="shared" si="105"/>
        <v>16854653.938999999</v>
      </c>
      <c r="O120" s="7">
        <f t="shared" si="106"/>
        <v>117152793.57900003</v>
      </c>
      <c r="P120" s="7">
        <f t="shared" si="107"/>
        <v>5999127.1900000004</v>
      </c>
      <c r="Q120" s="7">
        <f t="shared" si="108"/>
        <v>10582825.546999471</v>
      </c>
      <c r="R120" s="8">
        <f t="shared" si="109"/>
        <v>150589400.25499949</v>
      </c>
    </row>
    <row r="121" spans="1:31" ht="26.3" customHeight="1" x14ac:dyDescent="0.3">
      <c r="A121" s="34"/>
      <c r="B121" s="9"/>
      <c r="C121" s="9" t="s">
        <v>18</v>
      </c>
      <c r="D121" s="28">
        <v>1394183.7879999999</v>
      </c>
      <c r="E121" s="28">
        <v>11325119.305</v>
      </c>
      <c r="F121" s="28">
        <v>806181.03200000001</v>
      </c>
      <c r="G121" s="28">
        <v>6976618.7979990561</v>
      </c>
      <c r="H121" s="10">
        <f>SUM(D121:G121)</f>
        <v>20502102.922999054</v>
      </c>
      <c r="I121" s="28">
        <v>16854827.890999999</v>
      </c>
      <c r="J121" s="28">
        <v>16474102.418</v>
      </c>
      <c r="K121" s="28">
        <v>4785312.1270000013</v>
      </c>
      <c r="L121" s="28">
        <v>4759405.5459999861</v>
      </c>
      <c r="M121" s="11">
        <f>SUM(I121:L121)</f>
        <v>42873647.981999993</v>
      </c>
      <c r="N121" s="7">
        <f t="shared" si="105"/>
        <v>18249011.678999998</v>
      </c>
      <c r="O121" s="7">
        <f t="shared" si="106"/>
        <v>27799221.722999997</v>
      </c>
      <c r="P121" s="7">
        <f t="shared" si="107"/>
        <v>5591493.1590000009</v>
      </c>
      <c r="Q121" s="7">
        <f t="shared" si="108"/>
        <v>11736024.343999043</v>
      </c>
      <c r="R121" s="8">
        <f t="shared" si="109"/>
        <v>63375750.904999048</v>
      </c>
    </row>
    <row r="122" spans="1:31" ht="26.3" customHeight="1" x14ac:dyDescent="0.3">
      <c r="A122" s="34"/>
      <c r="B122" s="12" t="s">
        <v>26</v>
      </c>
      <c r="C122" s="12"/>
      <c r="D122" s="13">
        <v>6283459.4279999994</v>
      </c>
      <c r="E122" s="13">
        <v>29385180.778999999</v>
      </c>
      <c r="F122" s="13">
        <v>2821371.0529999998</v>
      </c>
      <c r="G122" s="13">
        <v>14125025.764998525</v>
      </c>
      <c r="H122" s="13">
        <f t="shared" ref="H122" si="130">SUM(H120:H121)</f>
        <v>52615037.024998523</v>
      </c>
      <c r="I122" s="13">
        <v>28820206.189999998</v>
      </c>
      <c r="J122" s="13">
        <v>115566834.52300002</v>
      </c>
      <c r="K122" s="13">
        <v>8769249.296000002</v>
      </c>
      <c r="L122" s="13">
        <v>8193824.125999989</v>
      </c>
      <c r="M122" s="13">
        <f t="shared" ref="M122" si="131">SUM(M120:M121)</f>
        <v>161350114.13499999</v>
      </c>
      <c r="N122" s="6">
        <f t="shared" si="105"/>
        <v>35103665.618000001</v>
      </c>
      <c r="O122" s="6">
        <f t="shared" si="106"/>
        <v>144952015.30200002</v>
      </c>
      <c r="P122" s="6">
        <f t="shared" si="107"/>
        <v>11590620.349000001</v>
      </c>
      <c r="Q122" s="6">
        <f t="shared" si="108"/>
        <v>22318849.890998513</v>
      </c>
      <c r="R122" s="6">
        <f t="shared" si="109"/>
        <v>213965151.15999851</v>
      </c>
    </row>
    <row r="123" spans="1:31" ht="26.3" customHeight="1" x14ac:dyDescent="0.3">
      <c r="A123" s="34"/>
      <c r="B123" s="9" t="s">
        <v>19</v>
      </c>
      <c r="C123" s="9" t="s">
        <v>4</v>
      </c>
      <c r="D123" s="28">
        <v>2129929.64</v>
      </c>
      <c r="E123" s="28">
        <v>864.42200000000003</v>
      </c>
      <c r="F123" s="28">
        <v>1627.4269999999999</v>
      </c>
      <c r="G123" s="28">
        <v>3459.992999999999</v>
      </c>
      <c r="H123" s="10">
        <f>SUM(D123:G123)</f>
        <v>2135881.4819999998</v>
      </c>
      <c r="I123" s="28"/>
      <c r="J123" s="28"/>
      <c r="K123" s="28"/>
      <c r="L123" s="28">
        <v>77.16</v>
      </c>
      <c r="M123" s="11">
        <f>SUM(I123:L123)</f>
        <v>77.16</v>
      </c>
      <c r="N123" s="7">
        <f t="shared" si="105"/>
        <v>2129929.64</v>
      </c>
      <c r="O123" s="7">
        <f t="shared" si="106"/>
        <v>864.42200000000003</v>
      </c>
      <c r="P123" s="7">
        <f t="shared" si="107"/>
        <v>1627.4269999999999</v>
      </c>
      <c r="Q123" s="7">
        <f t="shared" si="108"/>
        <v>3537.1529999999989</v>
      </c>
      <c r="R123" s="8">
        <f t="shared" si="109"/>
        <v>2135958.642</v>
      </c>
    </row>
    <row r="124" spans="1:31" ht="26.3" customHeight="1" x14ac:dyDescent="0.3">
      <c r="A124" s="34"/>
      <c r="B124" s="9"/>
      <c r="C124" s="9" t="s">
        <v>18</v>
      </c>
      <c r="D124" s="28">
        <v>5.64</v>
      </c>
      <c r="E124" s="28">
        <v>33582.716</v>
      </c>
      <c r="F124" s="28">
        <v>4961.1839999999993</v>
      </c>
      <c r="G124" s="28">
        <v>285649.15599999978</v>
      </c>
      <c r="H124" s="10">
        <f>SUM(D124:G124)</f>
        <v>324198.69599999976</v>
      </c>
      <c r="I124" s="28"/>
      <c r="J124" s="28"/>
      <c r="K124" s="28">
        <v>27.5</v>
      </c>
      <c r="L124" s="28">
        <v>315.43</v>
      </c>
      <c r="M124" s="11">
        <f>SUM(I124:L124)</f>
        <v>342.93</v>
      </c>
      <c r="N124" s="7">
        <f t="shared" si="105"/>
        <v>5.64</v>
      </c>
      <c r="O124" s="7">
        <f t="shared" si="106"/>
        <v>33582.716</v>
      </c>
      <c r="P124" s="7">
        <f t="shared" si="107"/>
        <v>4988.6839999999993</v>
      </c>
      <c r="Q124" s="7">
        <f t="shared" si="108"/>
        <v>285964.58599999978</v>
      </c>
      <c r="R124" s="8">
        <f t="shared" si="109"/>
        <v>324541.62599999976</v>
      </c>
    </row>
    <row r="125" spans="1:31" ht="26.3" customHeight="1" x14ac:dyDescent="0.3">
      <c r="A125" s="34"/>
      <c r="B125" s="12" t="s">
        <v>26</v>
      </c>
      <c r="C125" s="12"/>
      <c r="D125" s="13">
        <v>2129935.2800000003</v>
      </c>
      <c r="E125" s="13">
        <v>34447.137999999999</v>
      </c>
      <c r="F125" s="13">
        <v>6588.610999999999</v>
      </c>
      <c r="G125" s="13">
        <v>289109.1489999998</v>
      </c>
      <c r="H125" s="13">
        <f t="shared" ref="H125" si="132">SUM(H123:H124)</f>
        <v>2460080.1779999994</v>
      </c>
      <c r="I125" s="13"/>
      <c r="J125" s="13"/>
      <c r="K125" s="13">
        <v>27.5</v>
      </c>
      <c r="L125" s="13">
        <v>392.59000000000003</v>
      </c>
      <c r="M125" s="13">
        <f t="shared" ref="M125" si="133">SUM(M123:M124)</f>
        <v>420.09000000000003</v>
      </c>
      <c r="N125" s="6">
        <f t="shared" si="105"/>
        <v>2129935.2800000003</v>
      </c>
      <c r="O125" s="6">
        <f t="shared" si="106"/>
        <v>34447.137999999999</v>
      </c>
      <c r="P125" s="6">
        <f t="shared" si="107"/>
        <v>6616.110999999999</v>
      </c>
      <c r="Q125" s="6">
        <f t="shared" si="108"/>
        <v>289501.73899999983</v>
      </c>
      <c r="R125" s="6">
        <f t="shared" si="109"/>
        <v>2460500.2679999992</v>
      </c>
    </row>
    <row r="126" spans="1:31" ht="26.3" customHeight="1" x14ac:dyDescent="0.3">
      <c r="A126" s="34"/>
      <c r="B126" s="9" t="s">
        <v>7</v>
      </c>
      <c r="C126" s="9" t="s">
        <v>4</v>
      </c>
      <c r="D126" s="28"/>
      <c r="E126" s="28">
        <v>8807.18</v>
      </c>
      <c r="F126" s="28">
        <v>26369.88</v>
      </c>
      <c r="G126" s="28"/>
      <c r="H126" s="10">
        <f>SUM(D126:G126)</f>
        <v>35177.06</v>
      </c>
      <c r="I126" s="28"/>
      <c r="J126" s="28">
        <v>80852.236999999994</v>
      </c>
      <c r="K126" s="28">
        <v>13568.898999999999</v>
      </c>
      <c r="L126" s="28">
        <v>384.63799999999998</v>
      </c>
      <c r="M126" s="11">
        <f>SUM(I126:L126)</f>
        <v>94805.774000000005</v>
      </c>
      <c r="N126" s="7">
        <f t="shared" si="105"/>
        <v>0</v>
      </c>
      <c r="O126" s="7">
        <f t="shared" si="106"/>
        <v>89659.416999999987</v>
      </c>
      <c r="P126" s="7">
        <f t="shared" si="107"/>
        <v>39938.779000000002</v>
      </c>
      <c r="Q126" s="7">
        <f t="shared" si="108"/>
        <v>384.63799999999998</v>
      </c>
      <c r="R126" s="8">
        <f t="shared" si="109"/>
        <v>129982.834</v>
      </c>
    </row>
    <row r="127" spans="1:31" ht="26.3" customHeight="1" x14ac:dyDescent="0.3">
      <c r="A127" s="34"/>
      <c r="B127" s="9"/>
      <c r="C127" s="9" t="s">
        <v>18</v>
      </c>
      <c r="D127" s="28">
        <v>22.1</v>
      </c>
      <c r="E127" s="28">
        <v>712244.8</v>
      </c>
      <c r="F127" s="28">
        <v>128378.67200000001</v>
      </c>
      <c r="G127" s="28"/>
      <c r="H127" s="10">
        <f>SUM(D127:G127)</f>
        <v>840645.57200000004</v>
      </c>
      <c r="I127" s="28">
        <v>16180.15</v>
      </c>
      <c r="J127" s="28">
        <v>566777.46699999995</v>
      </c>
      <c r="K127" s="28">
        <v>32894.855000000003</v>
      </c>
      <c r="L127" s="28">
        <v>517.22299999999996</v>
      </c>
      <c r="M127" s="11">
        <f>SUM(I127:L127)</f>
        <v>616369.69499999995</v>
      </c>
      <c r="N127" s="7">
        <f t="shared" si="105"/>
        <v>16202.25</v>
      </c>
      <c r="O127" s="7">
        <f t="shared" si="106"/>
        <v>1279022.267</v>
      </c>
      <c r="P127" s="7">
        <f t="shared" si="107"/>
        <v>161273.527</v>
      </c>
      <c r="Q127" s="7">
        <f t="shared" si="108"/>
        <v>517.22299999999996</v>
      </c>
      <c r="R127" s="8">
        <f t="shared" si="109"/>
        <v>1457015.267</v>
      </c>
    </row>
    <row r="128" spans="1:31" ht="26.3" customHeight="1" x14ac:dyDescent="0.3">
      <c r="A128" s="34"/>
      <c r="B128" s="4" t="s">
        <v>26</v>
      </c>
      <c r="C128" s="4"/>
      <c r="D128" s="6">
        <v>22.1</v>
      </c>
      <c r="E128" s="6">
        <v>721051.9800000001</v>
      </c>
      <c r="F128" s="6">
        <v>154748.552</v>
      </c>
      <c r="G128" s="6"/>
      <c r="H128" s="6">
        <f t="shared" ref="H128" si="134">SUM(H126:H127)</f>
        <v>875822.63199999998</v>
      </c>
      <c r="I128" s="6">
        <v>16180.15</v>
      </c>
      <c r="J128" s="6">
        <v>647629.70399999991</v>
      </c>
      <c r="K128" s="6">
        <v>46463.754000000001</v>
      </c>
      <c r="L128" s="6">
        <v>901.86099999999988</v>
      </c>
      <c r="M128" s="6">
        <f t="shared" ref="M128:R128" si="135">SUM(M126:M127)</f>
        <v>711175.46899999992</v>
      </c>
      <c r="N128" s="6">
        <f t="shared" si="135"/>
        <v>16202.25</v>
      </c>
      <c r="O128" s="6">
        <f t="shared" si="135"/>
        <v>1368681.6839999999</v>
      </c>
      <c r="P128" s="6">
        <f t="shared" si="135"/>
        <v>201212.30600000001</v>
      </c>
      <c r="Q128" s="6">
        <f t="shared" si="135"/>
        <v>901.86099999999988</v>
      </c>
      <c r="R128" s="6">
        <f t="shared" si="135"/>
        <v>1586998.101</v>
      </c>
    </row>
    <row r="129" spans="1:18" ht="26.3" customHeight="1" x14ac:dyDescent="0.3">
      <c r="A129" s="34"/>
      <c r="B129" s="27" t="s">
        <v>27</v>
      </c>
      <c r="C129" s="14" t="s">
        <v>4</v>
      </c>
      <c r="D129" s="15">
        <f>SUM(D114,D117,D120,D123,D126)</f>
        <v>48837841.052999981</v>
      </c>
      <c r="E129" s="15">
        <f t="shared" ref="E129:M129" si="136">SUM(E114,E117,E120,E123,E126)</f>
        <v>36551843.533999994</v>
      </c>
      <c r="F129" s="15">
        <f t="shared" si="136"/>
        <v>5570846.2059999974</v>
      </c>
      <c r="G129" s="15">
        <f t="shared" si="136"/>
        <v>28632293.997995585</v>
      </c>
      <c r="H129" s="15">
        <f t="shared" si="136"/>
        <v>119592824.79099557</v>
      </c>
      <c r="I129" s="15">
        <f t="shared" si="136"/>
        <v>47365249.393000007</v>
      </c>
      <c r="J129" s="15">
        <f t="shared" si="136"/>
        <v>121112818.87200002</v>
      </c>
      <c r="K129" s="15">
        <f t="shared" si="136"/>
        <v>7178234.72600001</v>
      </c>
      <c r="L129" s="15">
        <f t="shared" si="136"/>
        <v>12665830.049999487</v>
      </c>
      <c r="M129" s="15">
        <f t="shared" si="136"/>
        <v>188322133.0409995</v>
      </c>
      <c r="N129" s="15">
        <f t="shared" ref="N129:N131" si="137">D129+I129</f>
        <v>96203090.44599998</v>
      </c>
      <c r="O129" s="15">
        <f t="shared" ref="O129:O131" si="138">E129+J129</f>
        <v>157664662.40600002</v>
      </c>
      <c r="P129" s="15">
        <f t="shared" ref="P129:P131" si="139">F129+K129</f>
        <v>12749080.932000007</v>
      </c>
      <c r="Q129" s="15">
        <f t="shared" ref="Q129:Q131" si="140">G129+L129</f>
        <v>41298124.047995076</v>
      </c>
      <c r="R129" s="15">
        <f t="shared" ref="R129:R131" si="141">H129+M129</f>
        <v>307914957.83199507</v>
      </c>
    </row>
    <row r="130" spans="1:18" ht="26.3" customHeight="1" x14ac:dyDescent="0.3">
      <c r="A130" s="34"/>
      <c r="B130" s="14"/>
      <c r="C130" s="14" t="s">
        <v>18</v>
      </c>
      <c r="D130" s="15">
        <f>SUM(D115,D118,D121,D124,D127)</f>
        <v>152583127.34999967</v>
      </c>
      <c r="E130" s="15">
        <f t="shared" ref="E130:M130" si="142">SUM(E115,E118,E121,E124,E127)</f>
        <v>18052062.987999998</v>
      </c>
      <c r="F130" s="15">
        <f t="shared" si="142"/>
        <v>11190899.524</v>
      </c>
      <c r="G130" s="15">
        <f t="shared" si="142"/>
        <v>41430536.900001772</v>
      </c>
      <c r="H130" s="15">
        <f t="shared" si="142"/>
        <v>223256626.76200148</v>
      </c>
      <c r="I130" s="15">
        <f t="shared" si="142"/>
        <v>381602097.86800003</v>
      </c>
      <c r="J130" s="15">
        <f t="shared" si="142"/>
        <v>46168916.531999998</v>
      </c>
      <c r="K130" s="15">
        <f t="shared" si="142"/>
        <v>26466717.122000013</v>
      </c>
      <c r="L130" s="15">
        <f t="shared" si="142"/>
        <v>17422722.603000078</v>
      </c>
      <c r="M130" s="15">
        <f t="shared" si="142"/>
        <v>471660454.12500012</v>
      </c>
      <c r="N130" s="15">
        <f t="shared" si="137"/>
        <v>534185225.2179997</v>
      </c>
      <c r="O130" s="15">
        <f t="shared" si="138"/>
        <v>64220979.519999996</v>
      </c>
      <c r="P130" s="15">
        <f t="shared" si="139"/>
        <v>37657616.646000013</v>
      </c>
      <c r="Q130" s="15">
        <f t="shared" si="140"/>
        <v>58853259.503001854</v>
      </c>
      <c r="R130" s="15">
        <f t="shared" si="141"/>
        <v>694917080.88700163</v>
      </c>
    </row>
    <row r="131" spans="1:18" ht="26.3" customHeight="1" thickBot="1" x14ac:dyDescent="0.35">
      <c r="A131" s="35"/>
      <c r="B131" s="26"/>
      <c r="C131" s="16" t="s">
        <v>27</v>
      </c>
      <c r="D131" s="17">
        <f>SUM(D128,D125,D122,D119,D116)</f>
        <v>201420968.40299967</v>
      </c>
      <c r="E131" s="17">
        <f t="shared" ref="E131:M131" si="143">SUM(E128,E125,E122,E119,E116)</f>
        <v>54603906.522</v>
      </c>
      <c r="F131" s="17">
        <f t="shared" si="143"/>
        <v>16761745.729999997</v>
      </c>
      <c r="G131" s="17">
        <f t="shared" si="143"/>
        <v>70062830.897997364</v>
      </c>
      <c r="H131" s="17">
        <f t="shared" si="143"/>
        <v>342849451.55299705</v>
      </c>
      <c r="I131" s="17">
        <f t="shared" si="143"/>
        <v>428967347.26100004</v>
      </c>
      <c r="J131" s="17">
        <f t="shared" si="143"/>
        <v>167281735.40400001</v>
      </c>
      <c r="K131" s="17">
        <f t="shared" si="143"/>
        <v>33644951.84800002</v>
      </c>
      <c r="L131" s="17">
        <f t="shared" si="143"/>
        <v>30088552.652999565</v>
      </c>
      <c r="M131" s="17">
        <f t="shared" si="143"/>
        <v>659982587.16599965</v>
      </c>
      <c r="N131" s="17">
        <f t="shared" si="137"/>
        <v>630388315.66399968</v>
      </c>
      <c r="O131" s="17">
        <f t="shared" si="138"/>
        <v>221885641.926</v>
      </c>
      <c r="P131" s="17">
        <f t="shared" si="139"/>
        <v>50406697.578000017</v>
      </c>
      <c r="Q131" s="17">
        <f t="shared" si="140"/>
        <v>100151383.55099693</v>
      </c>
      <c r="R131" s="17">
        <f t="shared" si="141"/>
        <v>1002832038.7189968</v>
      </c>
    </row>
    <row r="132" spans="1:18" ht="26.3" customHeight="1" x14ac:dyDescent="0.3">
      <c r="A132" s="33">
        <v>2017</v>
      </c>
      <c r="B132" s="9" t="s">
        <v>22</v>
      </c>
      <c r="C132" s="9" t="s">
        <v>4</v>
      </c>
      <c r="D132" s="28">
        <v>40285580.228</v>
      </c>
      <c r="E132" s="28">
        <v>19334336.40699999</v>
      </c>
      <c r="F132" s="28">
        <v>2229452.1630000048</v>
      </c>
      <c r="G132" s="28">
        <v>23301438.70900096</v>
      </c>
      <c r="H132" s="10">
        <f>SUM(D132:G132)</f>
        <v>85150807.507000953</v>
      </c>
      <c r="I132" s="28">
        <v>29369661.02999999</v>
      </c>
      <c r="J132" s="28">
        <v>22703340.501000009</v>
      </c>
      <c r="K132" s="28">
        <v>1055161.3924599991</v>
      </c>
      <c r="L132" s="28">
        <v>9868312.0350000151</v>
      </c>
      <c r="M132" s="11">
        <f>SUM(I132:L132)</f>
        <v>62996474.958460018</v>
      </c>
      <c r="N132" s="7">
        <f t="shared" ref="N132:N145" si="144">D132+I132</f>
        <v>69655241.257999986</v>
      </c>
      <c r="O132" s="7">
        <f t="shared" ref="O132:O145" si="145">E132+J132</f>
        <v>42037676.908</v>
      </c>
      <c r="P132" s="7">
        <f t="shared" ref="P132:P145" si="146">F132+K132</f>
        <v>3284613.5554600041</v>
      </c>
      <c r="Q132" s="7">
        <f t="shared" ref="Q132:Q145" si="147">G132+L132</f>
        <v>33169750.744000975</v>
      </c>
      <c r="R132" s="8">
        <f t="shared" ref="R132:R145" si="148">H132+M132</f>
        <v>148147282.46546096</v>
      </c>
    </row>
    <row r="133" spans="1:18" ht="26.3" customHeight="1" x14ac:dyDescent="0.3">
      <c r="A133" s="34"/>
      <c r="B133" s="9"/>
      <c r="C133" s="9" t="s">
        <v>18</v>
      </c>
      <c r="D133" s="28">
        <v>157498433.8249999</v>
      </c>
      <c r="E133" s="28">
        <v>5241839.6059999987</v>
      </c>
      <c r="F133" s="28">
        <v>10951284.043</v>
      </c>
      <c r="G133" s="28">
        <v>35743142.08199998</v>
      </c>
      <c r="H133" s="10">
        <f>SUM(D133:G133)</f>
        <v>209434699.5559999</v>
      </c>
      <c r="I133" s="28">
        <v>385957222.88800001</v>
      </c>
      <c r="J133" s="28">
        <v>28193387.704999998</v>
      </c>
      <c r="K133" s="28">
        <v>19933022.947999999</v>
      </c>
      <c r="L133" s="28">
        <v>12855947.23300023</v>
      </c>
      <c r="M133" s="11">
        <f>SUM(I133:L133)</f>
        <v>446939580.77400023</v>
      </c>
      <c r="N133" s="7">
        <f t="shared" si="144"/>
        <v>543455656.71299994</v>
      </c>
      <c r="O133" s="7">
        <f t="shared" si="145"/>
        <v>33435227.310999997</v>
      </c>
      <c r="P133" s="7">
        <f t="shared" si="146"/>
        <v>30884306.990999997</v>
      </c>
      <c r="Q133" s="7">
        <f t="shared" si="147"/>
        <v>48599089.315000206</v>
      </c>
      <c r="R133" s="8">
        <f t="shared" si="148"/>
        <v>656374280.33000016</v>
      </c>
    </row>
    <row r="134" spans="1:18" ht="26.3" customHeight="1" x14ac:dyDescent="0.3">
      <c r="A134" s="34"/>
      <c r="B134" s="12" t="s">
        <v>26</v>
      </c>
      <c r="C134" s="12"/>
      <c r="D134" s="13">
        <v>197784014.05299991</v>
      </c>
      <c r="E134" s="13">
        <v>24576176.012999989</v>
      </c>
      <c r="F134" s="13">
        <v>13180736.206000004</v>
      </c>
      <c r="G134" s="13">
        <v>59044580.79100094</v>
      </c>
      <c r="H134" s="13">
        <f>SUM(H132:H133)</f>
        <v>294585507.06300086</v>
      </c>
      <c r="I134" s="13">
        <v>415326883.91799998</v>
      </c>
      <c r="J134" s="13">
        <v>50896728.206000008</v>
      </c>
      <c r="K134" s="13">
        <v>20988184.340459999</v>
      </c>
      <c r="L134" s="13">
        <v>22724259.268000245</v>
      </c>
      <c r="M134" s="13">
        <f t="shared" ref="M134" si="149">SUM(M132:M133)</f>
        <v>509936055.73246026</v>
      </c>
      <c r="N134" s="6">
        <f t="shared" si="144"/>
        <v>613110897.97099996</v>
      </c>
      <c r="O134" s="6">
        <f t="shared" si="145"/>
        <v>75472904.218999997</v>
      </c>
      <c r="P134" s="6">
        <f t="shared" si="146"/>
        <v>34168920.546460003</v>
      </c>
      <c r="Q134" s="6">
        <f t="shared" si="147"/>
        <v>81768840.059001178</v>
      </c>
      <c r="R134" s="6">
        <f t="shared" si="148"/>
        <v>804521562.79546118</v>
      </c>
    </row>
    <row r="135" spans="1:18" ht="26.3" customHeight="1" x14ac:dyDescent="0.3">
      <c r="A135" s="34"/>
      <c r="B135" s="9" t="s">
        <v>21</v>
      </c>
      <c r="C135" s="9" t="s">
        <v>4</v>
      </c>
      <c r="D135" s="28">
        <v>4686539.9480000017</v>
      </c>
      <c r="E135" s="28">
        <v>1868900.493999999</v>
      </c>
      <c r="F135" s="28">
        <v>1086937.747</v>
      </c>
      <c r="G135" s="28">
        <v>213983.94099999519</v>
      </c>
      <c r="H135" s="10">
        <f>SUM(D135:G135)</f>
        <v>7856362.1299999962</v>
      </c>
      <c r="I135" s="28">
        <v>12139044.318</v>
      </c>
      <c r="J135" s="28">
        <v>3340862.6849999991</v>
      </c>
      <c r="K135" s="28">
        <v>2134468.157000009</v>
      </c>
      <c r="L135" s="28">
        <v>215798.4389999999</v>
      </c>
      <c r="M135" s="11">
        <f>SUM(I135:L135)</f>
        <v>17830173.599000007</v>
      </c>
      <c r="N135" s="7">
        <f t="shared" si="144"/>
        <v>16825584.266000003</v>
      </c>
      <c r="O135" s="7">
        <f t="shared" si="145"/>
        <v>5209763.1789999977</v>
      </c>
      <c r="P135" s="7">
        <f t="shared" si="146"/>
        <v>3221405.9040000089</v>
      </c>
      <c r="Q135" s="7">
        <f t="shared" si="147"/>
        <v>429782.37999999512</v>
      </c>
      <c r="R135" s="8">
        <f t="shared" si="148"/>
        <v>25686535.729000002</v>
      </c>
    </row>
    <row r="136" spans="1:18" ht="26.3" customHeight="1" x14ac:dyDescent="0.3">
      <c r="A136" s="34"/>
      <c r="B136" s="9"/>
      <c r="C136" s="9" t="s">
        <v>18</v>
      </c>
      <c r="D136" s="28">
        <v>2534956.5860000011</v>
      </c>
      <c r="E136" s="28">
        <v>625023.62399999984</v>
      </c>
      <c r="F136" s="28">
        <v>774794.84699999983</v>
      </c>
      <c r="G136" s="28">
        <v>79857.406000000905</v>
      </c>
      <c r="H136" s="10">
        <f>SUM(D136:G136)</f>
        <v>4014632.4630000019</v>
      </c>
      <c r="I136" s="28">
        <v>18116396.43599999</v>
      </c>
      <c r="J136" s="28">
        <v>4519455.0000000009</v>
      </c>
      <c r="K136" s="28">
        <v>4254741.6230000108</v>
      </c>
      <c r="L136" s="28">
        <v>245391.95699999999</v>
      </c>
      <c r="M136" s="11">
        <f>SUM(I136:L136)</f>
        <v>27135985.015999999</v>
      </c>
      <c r="N136" s="7">
        <f t="shared" si="144"/>
        <v>20651353.021999992</v>
      </c>
      <c r="O136" s="7">
        <f t="shared" si="145"/>
        <v>5144478.6240000008</v>
      </c>
      <c r="P136" s="7">
        <f t="shared" si="146"/>
        <v>5029536.4700000109</v>
      </c>
      <c r="Q136" s="7">
        <f t="shared" si="147"/>
        <v>325249.36300000089</v>
      </c>
      <c r="R136" s="8">
        <f t="shared" si="148"/>
        <v>31150617.479000002</v>
      </c>
    </row>
    <row r="137" spans="1:18" ht="26.3" customHeight="1" x14ac:dyDescent="0.3">
      <c r="A137" s="34"/>
      <c r="B137" s="12" t="s">
        <v>26</v>
      </c>
      <c r="C137" s="12"/>
      <c r="D137" s="13">
        <v>7221496.5340000028</v>
      </c>
      <c r="E137" s="13">
        <v>2493924.1179999989</v>
      </c>
      <c r="F137" s="13">
        <v>1861732.5939999998</v>
      </c>
      <c r="G137" s="13">
        <v>293841.34699999611</v>
      </c>
      <c r="H137" s="13">
        <f t="shared" ref="H137" si="150">SUM(H135:H136)</f>
        <v>11870994.592999998</v>
      </c>
      <c r="I137" s="13">
        <v>30255440.753999989</v>
      </c>
      <c r="J137" s="13">
        <v>7860317.6850000005</v>
      </c>
      <c r="K137" s="13">
        <v>6389209.7800000198</v>
      </c>
      <c r="L137" s="13">
        <v>461190.39599999989</v>
      </c>
      <c r="M137" s="13">
        <f t="shared" ref="M137" si="151">SUM(M135:M136)</f>
        <v>44966158.61500001</v>
      </c>
      <c r="N137" s="6">
        <f t="shared" si="144"/>
        <v>37476937.287999995</v>
      </c>
      <c r="O137" s="6">
        <f t="shared" si="145"/>
        <v>10354241.802999999</v>
      </c>
      <c r="P137" s="6">
        <f t="shared" si="146"/>
        <v>8250942.3740000194</v>
      </c>
      <c r="Q137" s="6">
        <f t="shared" si="147"/>
        <v>755031.74299999606</v>
      </c>
      <c r="R137" s="6">
        <f t="shared" si="148"/>
        <v>56837153.208000004</v>
      </c>
    </row>
    <row r="138" spans="1:18" ht="26.3" customHeight="1" x14ac:dyDescent="0.3">
      <c r="A138" s="34"/>
      <c r="B138" s="9" t="s">
        <v>20</v>
      </c>
      <c r="C138" s="9" t="s">
        <v>4</v>
      </c>
      <c r="D138" s="28">
        <v>5791171.6239999989</v>
      </c>
      <c r="E138" s="28">
        <v>17894190.116999991</v>
      </c>
      <c r="F138" s="28">
        <v>1864957.138</v>
      </c>
      <c r="G138" s="28">
        <v>8054654.1559998523</v>
      </c>
      <c r="H138" s="10">
        <f>SUM(D138:G138)</f>
        <v>33604973.03499984</v>
      </c>
      <c r="I138" s="28">
        <v>15571406.879000001</v>
      </c>
      <c r="J138" s="28">
        <v>100313703.2979999</v>
      </c>
      <c r="K138" s="28">
        <v>3567875.200999999</v>
      </c>
      <c r="L138" s="28">
        <v>3837851.5610000249</v>
      </c>
      <c r="M138" s="11">
        <f>SUM(I138:L138)</f>
        <v>123290836.93899992</v>
      </c>
      <c r="N138" s="7">
        <f t="shared" si="144"/>
        <v>21362578.502999999</v>
      </c>
      <c r="O138" s="7">
        <f t="shared" si="145"/>
        <v>118207893.4149999</v>
      </c>
      <c r="P138" s="7">
        <f t="shared" si="146"/>
        <v>5432832.3389999988</v>
      </c>
      <c r="Q138" s="7">
        <f t="shared" si="147"/>
        <v>11892505.716999877</v>
      </c>
      <c r="R138" s="8">
        <f t="shared" si="148"/>
        <v>156895809.97399977</v>
      </c>
    </row>
    <row r="139" spans="1:18" ht="26.3" customHeight="1" x14ac:dyDescent="0.3">
      <c r="A139" s="34"/>
      <c r="B139" s="9"/>
      <c r="C139" s="9" t="s">
        <v>18</v>
      </c>
      <c r="D139" s="28">
        <v>2209798.0660000001</v>
      </c>
      <c r="E139" s="28">
        <v>10664031.881999999</v>
      </c>
      <c r="F139" s="28">
        <v>829764.8189999999</v>
      </c>
      <c r="G139" s="28">
        <v>8647056.3309994154</v>
      </c>
      <c r="H139" s="10">
        <f>SUM(D139:G139)</f>
        <v>22350651.097999416</v>
      </c>
      <c r="I139" s="28">
        <v>19922801.338</v>
      </c>
      <c r="J139" s="28">
        <v>14522546.708000001</v>
      </c>
      <c r="K139" s="28">
        <v>4573492.1339999996</v>
      </c>
      <c r="L139" s="28">
        <v>4512687.1340000089</v>
      </c>
      <c r="M139" s="11">
        <f>SUM(I139:L139)</f>
        <v>43531527.314000018</v>
      </c>
      <c r="N139" s="7">
        <f t="shared" si="144"/>
        <v>22132599.403999999</v>
      </c>
      <c r="O139" s="7">
        <f t="shared" si="145"/>
        <v>25186578.59</v>
      </c>
      <c r="P139" s="7">
        <f t="shared" si="146"/>
        <v>5403256.9529999997</v>
      </c>
      <c r="Q139" s="7">
        <f t="shared" si="147"/>
        <v>13159743.464999424</v>
      </c>
      <c r="R139" s="8">
        <f t="shared" si="148"/>
        <v>65882178.411999434</v>
      </c>
    </row>
    <row r="140" spans="1:18" ht="26.3" customHeight="1" x14ac:dyDescent="0.3">
      <c r="A140" s="34"/>
      <c r="B140" s="12" t="s">
        <v>26</v>
      </c>
      <c r="C140" s="12"/>
      <c r="D140" s="13">
        <v>8000969.6899999995</v>
      </c>
      <c r="E140" s="13">
        <v>28558221.998999991</v>
      </c>
      <c r="F140" s="13">
        <v>2694721.9569999999</v>
      </c>
      <c r="G140" s="13">
        <v>16701710.486999268</v>
      </c>
      <c r="H140" s="13">
        <f t="shared" ref="H140" si="152">SUM(H138:H139)</f>
        <v>55955624.132999256</v>
      </c>
      <c r="I140" s="13">
        <v>35494208.217</v>
      </c>
      <c r="J140" s="13">
        <v>114836250.00599991</v>
      </c>
      <c r="K140" s="13">
        <v>8141367.334999999</v>
      </c>
      <c r="L140" s="13">
        <v>8350538.6950000338</v>
      </c>
      <c r="M140" s="13">
        <f t="shared" ref="M140" si="153">SUM(M138:M139)</f>
        <v>166822364.25299993</v>
      </c>
      <c r="N140" s="6">
        <f t="shared" si="144"/>
        <v>43495177.906999998</v>
      </c>
      <c r="O140" s="6">
        <f t="shared" si="145"/>
        <v>143394472.00499991</v>
      </c>
      <c r="P140" s="6">
        <f t="shared" si="146"/>
        <v>10836089.291999999</v>
      </c>
      <c r="Q140" s="6">
        <f t="shared" si="147"/>
        <v>25052249.181999303</v>
      </c>
      <c r="R140" s="6">
        <f t="shared" si="148"/>
        <v>222777988.3859992</v>
      </c>
    </row>
    <row r="141" spans="1:18" ht="26.3" customHeight="1" x14ac:dyDescent="0.3">
      <c r="A141" s="34"/>
      <c r="B141" s="9" t="s">
        <v>19</v>
      </c>
      <c r="C141" s="9" t="s">
        <v>4</v>
      </c>
      <c r="D141" s="28">
        <v>1803292.5</v>
      </c>
      <c r="E141" s="28"/>
      <c r="F141" s="28">
        <v>5960.308</v>
      </c>
      <c r="G141" s="28">
        <v>2624.268</v>
      </c>
      <c r="H141" s="10">
        <f>SUM(D141:G141)</f>
        <v>1811877.0759999999</v>
      </c>
      <c r="I141" s="28"/>
      <c r="J141" s="28"/>
      <c r="K141" s="28"/>
      <c r="L141" s="28">
        <v>885.03100000000006</v>
      </c>
      <c r="M141" s="11">
        <f>SUM(I141:L141)</f>
        <v>885.03100000000006</v>
      </c>
      <c r="N141" s="7">
        <f t="shared" si="144"/>
        <v>1803292.5</v>
      </c>
      <c r="O141" s="7">
        <f t="shared" si="145"/>
        <v>0</v>
      </c>
      <c r="P141" s="7">
        <f t="shared" si="146"/>
        <v>5960.308</v>
      </c>
      <c r="Q141" s="7">
        <f t="shared" si="147"/>
        <v>3509.299</v>
      </c>
      <c r="R141" s="8">
        <f t="shared" si="148"/>
        <v>1812762.1069999998</v>
      </c>
    </row>
    <row r="142" spans="1:18" ht="26.3" customHeight="1" x14ac:dyDescent="0.3">
      <c r="A142" s="34"/>
      <c r="B142" s="9"/>
      <c r="C142" s="9" t="s">
        <v>18</v>
      </c>
      <c r="D142" s="28">
        <v>2.84</v>
      </c>
      <c r="E142" s="28">
        <v>30840.332999999999</v>
      </c>
      <c r="F142" s="28">
        <v>7514.1919999999991</v>
      </c>
      <c r="G142" s="28">
        <v>11195.465</v>
      </c>
      <c r="H142" s="10">
        <f>SUM(D142:G142)</f>
        <v>49552.83</v>
      </c>
      <c r="I142" s="28"/>
      <c r="J142" s="28"/>
      <c r="K142" s="28"/>
      <c r="L142" s="28">
        <v>156.85499999999999</v>
      </c>
      <c r="M142" s="11">
        <f>SUM(I142:L142)</f>
        <v>156.85499999999999</v>
      </c>
      <c r="N142" s="7">
        <f t="shared" si="144"/>
        <v>2.84</v>
      </c>
      <c r="O142" s="7">
        <f t="shared" si="145"/>
        <v>30840.332999999999</v>
      </c>
      <c r="P142" s="7">
        <f t="shared" si="146"/>
        <v>7514.1919999999991</v>
      </c>
      <c r="Q142" s="7">
        <f t="shared" si="147"/>
        <v>11352.32</v>
      </c>
      <c r="R142" s="8">
        <f t="shared" si="148"/>
        <v>49709.685000000005</v>
      </c>
    </row>
    <row r="143" spans="1:18" ht="26.3" customHeight="1" x14ac:dyDescent="0.3">
      <c r="A143" s="34"/>
      <c r="B143" s="12" t="s">
        <v>26</v>
      </c>
      <c r="C143" s="12"/>
      <c r="D143" s="13">
        <v>1803295.34</v>
      </c>
      <c r="E143" s="13">
        <v>30840.332999999999</v>
      </c>
      <c r="F143" s="13">
        <v>13474.5</v>
      </c>
      <c r="G143" s="13">
        <v>13819.733</v>
      </c>
      <c r="H143" s="13">
        <f t="shared" ref="H143" si="154">SUM(H141:H142)</f>
        <v>1861429.906</v>
      </c>
      <c r="I143" s="13"/>
      <c r="J143" s="13"/>
      <c r="K143" s="13"/>
      <c r="L143" s="13">
        <v>1041.886</v>
      </c>
      <c r="M143" s="13">
        <f t="shared" ref="M143" si="155">SUM(M141:M142)</f>
        <v>1041.886</v>
      </c>
      <c r="N143" s="6">
        <f t="shared" si="144"/>
        <v>1803295.34</v>
      </c>
      <c r="O143" s="6">
        <f t="shared" si="145"/>
        <v>30840.332999999999</v>
      </c>
      <c r="P143" s="6">
        <f t="shared" si="146"/>
        <v>13474.5</v>
      </c>
      <c r="Q143" s="6">
        <f t="shared" si="147"/>
        <v>14861.619000000001</v>
      </c>
      <c r="R143" s="6">
        <f t="shared" si="148"/>
        <v>1862471.7919999999</v>
      </c>
    </row>
    <row r="144" spans="1:18" ht="26.3" customHeight="1" x14ac:dyDescent="0.3">
      <c r="A144" s="34"/>
      <c r="B144" s="9" t="s">
        <v>7</v>
      </c>
      <c r="C144" s="9" t="s">
        <v>4</v>
      </c>
      <c r="D144" s="28"/>
      <c r="E144" s="28">
        <v>99.100000000000009</v>
      </c>
      <c r="F144" s="28">
        <v>17139.953000000001</v>
      </c>
      <c r="G144" s="28">
        <v>87</v>
      </c>
      <c r="H144" s="10">
        <f>SUM(D144:G144)</f>
        <v>17326.053</v>
      </c>
      <c r="I144" s="28"/>
      <c r="J144" s="28">
        <v>245907.459</v>
      </c>
      <c r="K144" s="28">
        <v>3958.2440000000001</v>
      </c>
      <c r="L144" s="28"/>
      <c r="M144" s="11">
        <f>SUM(I144:L144)</f>
        <v>249865.70300000001</v>
      </c>
      <c r="N144" s="7">
        <f t="shared" si="144"/>
        <v>0</v>
      </c>
      <c r="O144" s="7">
        <f t="shared" si="145"/>
        <v>246006.55900000001</v>
      </c>
      <c r="P144" s="7">
        <f t="shared" si="146"/>
        <v>21098.197</v>
      </c>
      <c r="Q144" s="7">
        <f t="shared" si="147"/>
        <v>87</v>
      </c>
      <c r="R144" s="8">
        <f t="shared" si="148"/>
        <v>267191.75599999999</v>
      </c>
    </row>
    <row r="145" spans="1:18" ht="26.3" customHeight="1" x14ac:dyDescent="0.3">
      <c r="A145" s="34"/>
      <c r="B145" s="9"/>
      <c r="C145" s="9" t="s">
        <v>18</v>
      </c>
      <c r="D145" s="28">
        <v>100607.83199999999</v>
      </c>
      <c r="E145" s="28">
        <v>561871.51299999992</v>
      </c>
      <c r="F145" s="28">
        <v>110194.098</v>
      </c>
      <c r="G145" s="28"/>
      <c r="H145" s="10">
        <f>SUM(D145:G145)</f>
        <v>772673.44299999997</v>
      </c>
      <c r="I145" s="28">
        <v>43562.92</v>
      </c>
      <c r="J145" s="28">
        <v>714105.58299999998</v>
      </c>
      <c r="K145" s="28">
        <v>10116.272999999999</v>
      </c>
      <c r="L145" s="28"/>
      <c r="M145" s="11">
        <f>SUM(I145:L145)</f>
        <v>767784.77600000007</v>
      </c>
      <c r="N145" s="7">
        <f t="shared" si="144"/>
        <v>144170.75199999998</v>
      </c>
      <c r="O145" s="7">
        <f t="shared" si="145"/>
        <v>1275977.0959999999</v>
      </c>
      <c r="P145" s="7">
        <f t="shared" si="146"/>
        <v>120310.371</v>
      </c>
      <c r="Q145" s="7">
        <f t="shared" si="147"/>
        <v>0</v>
      </c>
      <c r="R145" s="8">
        <f t="shared" si="148"/>
        <v>1540458.219</v>
      </c>
    </row>
    <row r="146" spans="1:18" ht="26.3" customHeight="1" x14ac:dyDescent="0.3">
      <c r="A146" s="34"/>
      <c r="B146" s="4" t="s">
        <v>26</v>
      </c>
      <c r="C146" s="4"/>
      <c r="D146" s="6">
        <v>100607.83199999999</v>
      </c>
      <c r="E146" s="6">
        <v>561970.6129999999</v>
      </c>
      <c r="F146" s="6">
        <v>127334.05100000001</v>
      </c>
      <c r="G146" s="6">
        <v>87</v>
      </c>
      <c r="H146" s="6">
        <f t="shared" ref="H146" si="156">SUM(H144:H145)</f>
        <v>789999.49599999993</v>
      </c>
      <c r="I146" s="6">
        <v>43562.92</v>
      </c>
      <c r="J146" s="6">
        <v>960013.04200000002</v>
      </c>
      <c r="K146" s="6">
        <v>14074.517</v>
      </c>
      <c r="L146" s="6"/>
      <c r="M146" s="6">
        <f t="shared" ref="M146:R146" si="157">SUM(M144:M145)</f>
        <v>1017650.4790000001</v>
      </c>
      <c r="N146" s="6">
        <f t="shared" si="157"/>
        <v>144170.75199999998</v>
      </c>
      <c r="O146" s="6">
        <f t="shared" si="157"/>
        <v>1521983.6549999998</v>
      </c>
      <c r="P146" s="6">
        <f t="shared" si="157"/>
        <v>141408.568</v>
      </c>
      <c r="Q146" s="6">
        <f t="shared" si="157"/>
        <v>87</v>
      </c>
      <c r="R146" s="6">
        <f t="shared" si="157"/>
        <v>1807649.9750000001</v>
      </c>
    </row>
    <row r="147" spans="1:18" ht="26.3" customHeight="1" x14ac:dyDescent="0.3">
      <c r="A147" s="34"/>
      <c r="B147" s="27" t="s">
        <v>27</v>
      </c>
      <c r="C147" s="14" t="s">
        <v>4</v>
      </c>
      <c r="D147" s="15">
        <f>SUM(D132,D135,D138,D141,D144)</f>
        <v>52566584.299999997</v>
      </c>
      <c r="E147" s="15">
        <f t="shared" ref="E147:M147" si="158">SUM(E132,E135,E138,E141,E144)</f>
        <v>39097526.117999978</v>
      </c>
      <c r="F147" s="15">
        <f t="shared" si="158"/>
        <v>5204447.309000005</v>
      </c>
      <c r="G147" s="15">
        <f t="shared" si="158"/>
        <v>31572788.074000806</v>
      </c>
      <c r="H147" s="15">
        <f t="shared" si="158"/>
        <v>128441345.8010008</v>
      </c>
      <c r="I147" s="15">
        <f t="shared" si="158"/>
        <v>57080112.226999991</v>
      </c>
      <c r="J147" s="15">
        <f t="shared" si="158"/>
        <v>126603813.94299991</v>
      </c>
      <c r="K147" s="15">
        <f t="shared" si="158"/>
        <v>6761462.9944600062</v>
      </c>
      <c r="L147" s="15">
        <f t="shared" si="158"/>
        <v>13922847.066000039</v>
      </c>
      <c r="M147" s="15">
        <f t="shared" si="158"/>
        <v>204368236.23045996</v>
      </c>
      <c r="N147" s="15">
        <f t="shared" ref="N147:N149" si="159">D147+I147</f>
        <v>109646696.52699998</v>
      </c>
      <c r="O147" s="15">
        <f t="shared" ref="O147:O149" si="160">E147+J147</f>
        <v>165701340.0609999</v>
      </c>
      <c r="P147" s="15">
        <f t="shared" ref="P147:P149" si="161">F147+K147</f>
        <v>11965910.303460011</v>
      </c>
      <c r="Q147" s="15">
        <f t="shared" ref="Q147:Q149" si="162">G147+L147</f>
        <v>45495635.140000843</v>
      </c>
      <c r="R147" s="15">
        <f t="shared" ref="R147:R149" si="163">H147+M147</f>
        <v>332809582.03146076</v>
      </c>
    </row>
    <row r="148" spans="1:18" ht="26.3" customHeight="1" x14ac:dyDescent="0.3">
      <c r="A148" s="34"/>
      <c r="B148" s="14"/>
      <c r="C148" s="14" t="s">
        <v>18</v>
      </c>
      <c r="D148" s="15">
        <f>SUM(D133,D136,D139,D142,D145)</f>
        <v>162343799.1489999</v>
      </c>
      <c r="E148" s="15">
        <f t="shared" ref="E148:M148" si="164">SUM(E133,E136,E139,E142,E145)</f>
        <v>17123606.957999997</v>
      </c>
      <c r="F148" s="15">
        <f t="shared" si="164"/>
        <v>12673551.998999998</v>
      </c>
      <c r="G148" s="15">
        <f t="shared" si="164"/>
        <v>44481251.283999398</v>
      </c>
      <c r="H148" s="15">
        <f t="shared" si="164"/>
        <v>236622209.38999933</v>
      </c>
      <c r="I148" s="15">
        <f t="shared" si="164"/>
        <v>424039983.58200002</v>
      </c>
      <c r="J148" s="15">
        <f t="shared" si="164"/>
        <v>47949494.995999999</v>
      </c>
      <c r="K148" s="15">
        <f t="shared" si="164"/>
        <v>28771372.978000008</v>
      </c>
      <c r="L148" s="15">
        <f t="shared" si="164"/>
        <v>17614183.17900024</v>
      </c>
      <c r="M148" s="15">
        <f t="shared" si="164"/>
        <v>518375034.73500025</v>
      </c>
      <c r="N148" s="15">
        <f t="shared" si="159"/>
        <v>586383782.73099995</v>
      </c>
      <c r="O148" s="15">
        <f t="shared" si="160"/>
        <v>65073101.953999996</v>
      </c>
      <c r="P148" s="15">
        <f t="shared" si="161"/>
        <v>41444924.977000006</v>
      </c>
      <c r="Q148" s="15">
        <f t="shared" si="162"/>
        <v>62095434.462999642</v>
      </c>
      <c r="R148" s="15">
        <f t="shared" si="163"/>
        <v>754997244.12499952</v>
      </c>
    </row>
    <row r="149" spans="1:18" ht="26.3" customHeight="1" thickBot="1" x14ac:dyDescent="0.35">
      <c r="A149" s="35"/>
      <c r="B149" s="26"/>
      <c r="C149" s="16" t="s">
        <v>27</v>
      </c>
      <c r="D149" s="17">
        <f>SUM(D146,D143,D140,D137,D134)</f>
        <v>214910383.44899991</v>
      </c>
      <c r="E149" s="17">
        <f t="shared" ref="E149:M149" si="165">SUM(E146,E143,E140,E137,E134)</f>
        <v>56221133.075999975</v>
      </c>
      <c r="F149" s="17">
        <f t="shared" si="165"/>
        <v>17877999.308000006</v>
      </c>
      <c r="G149" s="17">
        <f t="shared" si="165"/>
        <v>76054039.358000204</v>
      </c>
      <c r="H149" s="17">
        <f t="shared" si="165"/>
        <v>365063555.1910001</v>
      </c>
      <c r="I149" s="17">
        <f t="shared" si="165"/>
        <v>481120095.80899996</v>
      </c>
      <c r="J149" s="17">
        <f t="shared" si="165"/>
        <v>174553308.93899992</v>
      </c>
      <c r="K149" s="17">
        <f t="shared" si="165"/>
        <v>35532835.972460017</v>
      </c>
      <c r="L149" s="17">
        <f t="shared" si="165"/>
        <v>31537030.24500028</v>
      </c>
      <c r="M149" s="17">
        <f t="shared" si="165"/>
        <v>722743270.96546018</v>
      </c>
      <c r="N149" s="17">
        <f t="shared" si="159"/>
        <v>696030479.2579999</v>
      </c>
      <c r="O149" s="17">
        <f t="shared" si="160"/>
        <v>230774442.0149999</v>
      </c>
      <c r="P149" s="17">
        <f t="shared" si="161"/>
        <v>53410835.280460022</v>
      </c>
      <c r="Q149" s="17">
        <f t="shared" si="162"/>
        <v>107591069.60300049</v>
      </c>
      <c r="R149" s="17">
        <f t="shared" si="163"/>
        <v>1087806826.1564603</v>
      </c>
    </row>
    <row r="150" spans="1:18" ht="26.3" customHeight="1" x14ac:dyDescent="0.3">
      <c r="A150" s="33">
        <v>2018</v>
      </c>
      <c r="B150" s="9" t="s">
        <v>22</v>
      </c>
      <c r="C150" s="9" t="s">
        <v>4</v>
      </c>
      <c r="D150" s="28">
        <v>43365256.168000013</v>
      </c>
      <c r="E150" s="28">
        <v>17136940.455000009</v>
      </c>
      <c r="F150" s="28">
        <v>1886021.6439999971</v>
      </c>
      <c r="G150" s="28">
        <v>25243511.22600431</v>
      </c>
      <c r="H150" s="10">
        <f>SUM(D150:G150)</f>
        <v>87631729.493004322</v>
      </c>
      <c r="I150" s="28">
        <v>29778140.901000001</v>
      </c>
      <c r="J150" s="28">
        <v>20189679.274</v>
      </c>
      <c r="K150" s="28">
        <v>1119308.49</v>
      </c>
      <c r="L150" s="28">
        <v>9737687.5799997915</v>
      </c>
      <c r="M150" s="11">
        <f>SUM(I150:L150)</f>
        <v>60824816.244999789</v>
      </c>
      <c r="N150" s="7">
        <f t="shared" ref="N150:N163" si="166">D150+I150</f>
        <v>73143397.069000006</v>
      </c>
      <c r="O150" s="7">
        <f t="shared" ref="O150:O163" si="167">E150+J150</f>
        <v>37326619.72900001</v>
      </c>
      <c r="P150" s="7">
        <f t="shared" ref="P150:P163" si="168">F150+K150</f>
        <v>3005330.1339999968</v>
      </c>
      <c r="Q150" s="7">
        <f t="shared" ref="Q150:Q163" si="169">G150+L150</f>
        <v>34981198.8060041</v>
      </c>
      <c r="R150" s="8">
        <f t="shared" ref="R150:R163" si="170">H150+M150</f>
        <v>148456545.73800412</v>
      </c>
    </row>
    <row r="151" spans="1:18" ht="26.3" customHeight="1" x14ac:dyDescent="0.3">
      <c r="A151" s="34"/>
      <c r="B151" s="9"/>
      <c r="C151" s="9" t="s">
        <v>18</v>
      </c>
      <c r="D151" s="28">
        <v>159813261.42000011</v>
      </c>
      <c r="E151" s="28">
        <v>6355649.2249999996</v>
      </c>
      <c r="F151" s="28">
        <v>11221892.825999999</v>
      </c>
      <c r="G151" s="28">
        <v>37437482.024997517</v>
      </c>
      <c r="H151" s="10">
        <f>SUM(D151:G151)</f>
        <v>214828285.49599761</v>
      </c>
      <c r="I151" s="28">
        <v>400743138.37400001</v>
      </c>
      <c r="J151" s="28">
        <v>30112215.634</v>
      </c>
      <c r="K151" s="28">
        <v>19254178.862</v>
      </c>
      <c r="L151" s="28">
        <v>11774856.178999981</v>
      </c>
      <c r="M151" s="11">
        <f>SUM(I151:L151)</f>
        <v>461884389.04899997</v>
      </c>
      <c r="N151" s="7">
        <f t="shared" si="166"/>
        <v>560556399.79400015</v>
      </c>
      <c r="O151" s="7">
        <f t="shared" si="167"/>
        <v>36467864.858999997</v>
      </c>
      <c r="P151" s="7">
        <f t="shared" si="168"/>
        <v>30476071.688000001</v>
      </c>
      <c r="Q151" s="7">
        <f t="shared" si="169"/>
        <v>49212338.2039975</v>
      </c>
      <c r="R151" s="8">
        <f t="shared" si="170"/>
        <v>676712674.54499757</v>
      </c>
    </row>
    <row r="152" spans="1:18" ht="26.3" customHeight="1" x14ac:dyDescent="0.3">
      <c r="A152" s="34"/>
      <c r="B152" s="12" t="s">
        <v>26</v>
      </c>
      <c r="C152" s="12"/>
      <c r="D152" s="13">
        <v>203178517.58800012</v>
      </c>
      <c r="E152" s="13">
        <v>23492589.680000007</v>
      </c>
      <c r="F152" s="13">
        <v>13107914.469999997</v>
      </c>
      <c r="G152" s="13">
        <v>62680993.251001827</v>
      </c>
      <c r="H152" s="13">
        <f>SUM(H150:H151)</f>
        <v>302460014.98900193</v>
      </c>
      <c r="I152" s="13">
        <v>430521279.27500004</v>
      </c>
      <c r="J152" s="13">
        <v>50301894.908</v>
      </c>
      <c r="K152" s="13">
        <v>20373487.351999998</v>
      </c>
      <c r="L152" s="13">
        <v>21512543.758999772</v>
      </c>
      <c r="M152" s="13">
        <f t="shared" ref="M152" si="171">SUM(M150:M151)</f>
        <v>522709205.29399973</v>
      </c>
      <c r="N152" s="6">
        <f t="shared" si="166"/>
        <v>633699796.86300015</v>
      </c>
      <c r="O152" s="6">
        <f t="shared" si="167"/>
        <v>73794484.588</v>
      </c>
      <c r="P152" s="6">
        <f t="shared" si="168"/>
        <v>33481401.821999997</v>
      </c>
      <c r="Q152" s="6">
        <f t="shared" si="169"/>
        <v>84193537.0100016</v>
      </c>
      <c r="R152" s="6">
        <f t="shared" si="170"/>
        <v>825169220.28300166</v>
      </c>
    </row>
    <row r="153" spans="1:18" ht="26.3" customHeight="1" x14ac:dyDescent="0.3">
      <c r="A153" s="34"/>
      <c r="B153" s="9" t="s">
        <v>21</v>
      </c>
      <c r="C153" s="9" t="s">
        <v>4</v>
      </c>
      <c r="D153" s="28">
        <v>5224137.7820000006</v>
      </c>
      <c r="E153" s="28">
        <v>1526003.9669999999</v>
      </c>
      <c r="F153" s="28">
        <v>1623802.9750000001</v>
      </c>
      <c r="G153" s="28">
        <v>396142.23400000669</v>
      </c>
      <c r="H153" s="10">
        <f>SUM(D153:G153)</f>
        <v>8770086.958000008</v>
      </c>
      <c r="I153" s="28">
        <v>12948306.111</v>
      </c>
      <c r="J153" s="28">
        <v>3521131.8459999999</v>
      </c>
      <c r="K153" s="28">
        <v>2729543.043000007</v>
      </c>
      <c r="L153" s="28">
        <v>353939.32399999979</v>
      </c>
      <c r="M153" s="11">
        <f>SUM(I153:L153)</f>
        <v>19552920.324000008</v>
      </c>
      <c r="N153" s="7">
        <f t="shared" si="166"/>
        <v>18172443.892999999</v>
      </c>
      <c r="O153" s="7">
        <f t="shared" si="167"/>
        <v>5047135.8130000001</v>
      </c>
      <c r="P153" s="7">
        <f t="shared" si="168"/>
        <v>4353346.0180000067</v>
      </c>
      <c r="Q153" s="7">
        <f t="shared" si="169"/>
        <v>750081.55800000648</v>
      </c>
      <c r="R153" s="8">
        <f t="shared" si="170"/>
        <v>28323007.282000016</v>
      </c>
    </row>
    <row r="154" spans="1:18" ht="26.3" customHeight="1" x14ac:dyDescent="0.3">
      <c r="A154" s="34"/>
      <c r="B154" s="9"/>
      <c r="C154" s="9" t="s">
        <v>18</v>
      </c>
      <c r="D154" s="28">
        <v>2128921.1419999991</v>
      </c>
      <c r="E154" s="28">
        <v>520076.76000000013</v>
      </c>
      <c r="F154" s="28">
        <v>898653.03300000005</v>
      </c>
      <c r="G154" s="28">
        <v>123217.372</v>
      </c>
      <c r="H154" s="10">
        <f>SUM(D154:G154)</f>
        <v>3670868.3069999996</v>
      </c>
      <c r="I154" s="28">
        <v>19245634.421999991</v>
      </c>
      <c r="J154" s="28">
        <v>4638671.1639999999</v>
      </c>
      <c r="K154" s="28">
        <v>4449250.7160000075</v>
      </c>
      <c r="L154" s="28">
        <v>485204.88099999941</v>
      </c>
      <c r="M154" s="11">
        <f>SUM(I154:L154)</f>
        <v>28818761.183000002</v>
      </c>
      <c r="N154" s="7">
        <f t="shared" si="166"/>
        <v>21374555.563999988</v>
      </c>
      <c r="O154" s="7">
        <f t="shared" si="167"/>
        <v>5158747.9239999996</v>
      </c>
      <c r="P154" s="7">
        <f t="shared" si="168"/>
        <v>5347903.7490000073</v>
      </c>
      <c r="Q154" s="7">
        <f t="shared" si="169"/>
        <v>608422.25299999944</v>
      </c>
      <c r="R154" s="8">
        <f t="shared" si="170"/>
        <v>32489629.490000002</v>
      </c>
    </row>
    <row r="155" spans="1:18" ht="26.3" customHeight="1" x14ac:dyDescent="0.3">
      <c r="A155" s="34"/>
      <c r="B155" s="12" t="s">
        <v>26</v>
      </c>
      <c r="C155" s="12"/>
      <c r="D155" s="13">
        <v>7353058.9239999996</v>
      </c>
      <c r="E155" s="13">
        <v>2046080.727</v>
      </c>
      <c r="F155" s="13">
        <v>2522456.0080000004</v>
      </c>
      <c r="G155" s="13">
        <v>519359.60600000666</v>
      </c>
      <c r="H155" s="13">
        <f t="shared" ref="H155" si="172">SUM(H153:H154)</f>
        <v>12440955.265000008</v>
      </c>
      <c r="I155" s="13">
        <v>32193940.532999992</v>
      </c>
      <c r="J155" s="13">
        <v>8159803.0099999998</v>
      </c>
      <c r="K155" s="13">
        <v>7178793.7590000145</v>
      </c>
      <c r="L155" s="13">
        <v>839144.20499999914</v>
      </c>
      <c r="M155" s="13">
        <f t="shared" ref="M155" si="173">SUM(M153:M154)</f>
        <v>48371681.507000014</v>
      </c>
      <c r="N155" s="6">
        <f t="shared" si="166"/>
        <v>39546999.456999995</v>
      </c>
      <c r="O155" s="6">
        <f t="shared" si="167"/>
        <v>10205883.737</v>
      </c>
      <c r="P155" s="6">
        <f t="shared" si="168"/>
        <v>9701249.7670000158</v>
      </c>
      <c r="Q155" s="6">
        <f t="shared" si="169"/>
        <v>1358503.8110000058</v>
      </c>
      <c r="R155" s="6">
        <f t="shared" si="170"/>
        <v>60812636.772000022</v>
      </c>
    </row>
    <row r="156" spans="1:18" ht="26.3" customHeight="1" x14ac:dyDescent="0.3">
      <c r="A156" s="34"/>
      <c r="B156" s="9" t="s">
        <v>20</v>
      </c>
      <c r="C156" s="9" t="s">
        <v>4</v>
      </c>
      <c r="D156" s="28">
        <v>4077686.1690000012</v>
      </c>
      <c r="E156" s="28">
        <v>19732690.635000002</v>
      </c>
      <c r="F156" s="28">
        <v>1818573.3869999989</v>
      </c>
      <c r="G156" s="28">
        <v>8666936.4039994963</v>
      </c>
      <c r="H156" s="10">
        <f>SUM(D156:G156)</f>
        <v>34295886.594999492</v>
      </c>
      <c r="I156" s="28">
        <v>16347898.873</v>
      </c>
      <c r="J156" s="28">
        <v>102848782.678</v>
      </c>
      <c r="K156" s="28">
        <v>5085442.0490000006</v>
      </c>
      <c r="L156" s="28">
        <v>4877519.720999972</v>
      </c>
      <c r="M156" s="11">
        <f>SUM(I156:L156)</f>
        <v>129159643.32099997</v>
      </c>
      <c r="N156" s="7">
        <f t="shared" si="166"/>
        <v>20425585.041999999</v>
      </c>
      <c r="O156" s="7">
        <f t="shared" si="167"/>
        <v>122581473.31300001</v>
      </c>
      <c r="P156" s="7">
        <f t="shared" si="168"/>
        <v>6904015.4359999998</v>
      </c>
      <c r="Q156" s="7">
        <f t="shared" si="169"/>
        <v>13544456.124999467</v>
      </c>
      <c r="R156" s="8">
        <f t="shared" si="170"/>
        <v>163455529.91599947</v>
      </c>
    </row>
    <row r="157" spans="1:18" ht="26.3" customHeight="1" x14ac:dyDescent="0.3">
      <c r="A157" s="34"/>
      <c r="B157" s="9"/>
      <c r="C157" s="9" t="s">
        <v>18</v>
      </c>
      <c r="D157" s="28">
        <v>1479432.9939999999</v>
      </c>
      <c r="E157" s="28">
        <v>10689463.822000001</v>
      </c>
      <c r="F157" s="28">
        <v>744122.79499999993</v>
      </c>
      <c r="G157" s="28">
        <v>9547682.9059995264</v>
      </c>
      <c r="H157" s="10">
        <f>SUM(D157:G157)</f>
        <v>22460702.516999528</v>
      </c>
      <c r="I157" s="28">
        <v>19019282.993999999</v>
      </c>
      <c r="J157" s="28">
        <v>15719984.096000001</v>
      </c>
      <c r="K157" s="28">
        <v>6111087.3949999996</v>
      </c>
      <c r="L157" s="28">
        <v>4660345.875000014</v>
      </c>
      <c r="M157" s="11">
        <f>SUM(I157:L157)</f>
        <v>45510700.360000014</v>
      </c>
      <c r="N157" s="7">
        <f t="shared" si="166"/>
        <v>20498715.987999998</v>
      </c>
      <c r="O157" s="7">
        <f t="shared" si="167"/>
        <v>26409447.918000001</v>
      </c>
      <c r="P157" s="7">
        <f t="shared" si="168"/>
        <v>6855210.1899999995</v>
      </c>
      <c r="Q157" s="7">
        <f t="shared" si="169"/>
        <v>14208028.780999541</v>
      </c>
      <c r="R157" s="8">
        <f t="shared" si="170"/>
        <v>67971402.876999542</v>
      </c>
    </row>
    <row r="158" spans="1:18" ht="26.3" customHeight="1" x14ac:dyDescent="0.3">
      <c r="A158" s="34"/>
      <c r="B158" s="12" t="s">
        <v>26</v>
      </c>
      <c r="C158" s="12"/>
      <c r="D158" s="13">
        <v>5557119.1630000006</v>
      </c>
      <c r="E158" s="13">
        <v>30422154.457000002</v>
      </c>
      <c r="F158" s="13">
        <v>2562696.1819999991</v>
      </c>
      <c r="G158" s="13">
        <v>18214619.309999023</v>
      </c>
      <c r="H158" s="13">
        <f t="shared" ref="H158" si="174">SUM(H156:H157)</f>
        <v>56756589.11199902</v>
      </c>
      <c r="I158" s="13">
        <v>35367181.866999999</v>
      </c>
      <c r="J158" s="13">
        <v>118568766.774</v>
      </c>
      <c r="K158" s="13">
        <v>11196529.444</v>
      </c>
      <c r="L158" s="13">
        <v>9537865.5959999859</v>
      </c>
      <c r="M158" s="13">
        <f t="shared" ref="M158" si="175">SUM(M156:M157)</f>
        <v>174670343.68099999</v>
      </c>
      <c r="N158" s="6">
        <f t="shared" si="166"/>
        <v>40924301.030000001</v>
      </c>
      <c r="O158" s="6">
        <f t="shared" si="167"/>
        <v>148990921.23100001</v>
      </c>
      <c r="P158" s="6">
        <f t="shared" si="168"/>
        <v>13759225.625999998</v>
      </c>
      <c r="Q158" s="6">
        <f t="shared" si="169"/>
        <v>27752484.905999009</v>
      </c>
      <c r="R158" s="6">
        <f t="shared" si="170"/>
        <v>231426932.79299903</v>
      </c>
    </row>
    <row r="159" spans="1:18" ht="26.3" customHeight="1" x14ac:dyDescent="0.3">
      <c r="A159" s="34"/>
      <c r="B159" s="9" t="s">
        <v>19</v>
      </c>
      <c r="C159" s="9" t="s">
        <v>4</v>
      </c>
      <c r="D159" s="28">
        <v>2261937.7799999989</v>
      </c>
      <c r="E159" s="28">
        <v>1031.1389999999999</v>
      </c>
      <c r="F159" s="28">
        <v>2600.0729999999999</v>
      </c>
      <c r="G159" s="28">
        <v>7628.9520000000011</v>
      </c>
      <c r="H159" s="10">
        <f>SUM(D159:G159)</f>
        <v>2273197.9439999987</v>
      </c>
      <c r="I159" s="28"/>
      <c r="J159" s="28"/>
      <c r="K159" s="28"/>
      <c r="L159" s="28">
        <v>281.64999999999998</v>
      </c>
      <c r="M159" s="11">
        <f>SUM(I159:L159)</f>
        <v>281.64999999999998</v>
      </c>
      <c r="N159" s="7">
        <f t="shared" si="166"/>
        <v>2261937.7799999989</v>
      </c>
      <c r="O159" s="7">
        <f t="shared" si="167"/>
        <v>1031.1389999999999</v>
      </c>
      <c r="P159" s="7">
        <f t="shared" si="168"/>
        <v>2600.0729999999999</v>
      </c>
      <c r="Q159" s="7">
        <f t="shared" si="169"/>
        <v>7910.6020000000008</v>
      </c>
      <c r="R159" s="8">
        <f t="shared" si="170"/>
        <v>2273479.5939999986</v>
      </c>
    </row>
    <row r="160" spans="1:18" ht="26.3" customHeight="1" x14ac:dyDescent="0.3">
      <c r="A160" s="34"/>
      <c r="B160" s="9"/>
      <c r="C160" s="9" t="s">
        <v>18</v>
      </c>
      <c r="D160" s="28">
        <v>2.1779999999999999</v>
      </c>
      <c r="E160" s="28">
        <v>25195.069</v>
      </c>
      <c r="F160" s="28">
        <v>2648.7510000000002</v>
      </c>
      <c r="G160" s="28">
        <v>234.3</v>
      </c>
      <c r="H160" s="10">
        <f>SUM(D160:G160)</f>
        <v>28080.297999999999</v>
      </c>
      <c r="I160" s="28"/>
      <c r="J160" s="28"/>
      <c r="K160" s="28"/>
      <c r="L160" s="28"/>
      <c r="M160" s="11">
        <f>SUM(I160:L160)</f>
        <v>0</v>
      </c>
      <c r="N160" s="7">
        <f t="shared" si="166"/>
        <v>2.1779999999999999</v>
      </c>
      <c r="O160" s="7">
        <f t="shared" si="167"/>
        <v>25195.069</v>
      </c>
      <c r="P160" s="7">
        <f t="shared" si="168"/>
        <v>2648.7510000000002</v>
      </c>
      <c r="Q160" s="7">
        <f t="shared" si="169"/>
        <v>234.3</v>
      </c>
      <c r="R160" s="8">
        <f t="shared" si="170"/>
        <v>28080.297999999999</v>
      </c>
    </row>
    <row r="161" spans="1:18" ht="26.3" customHeight="1" x14ac:dyDescent="0.3">
      <c r="A161" s="34"/>
      <c r="B161" s="12" t="s">
        <v>26</v>
      </c>
      <c r="C161" s="12"/>
      <c r="D161" s="13">
        <v>2261939.9579999987</v>
      </c>
      <c r="E161" s="13">
        <v>26226.207999999999</v>
      </c>
      <c r="F161" s="13">
        <v>5248.8240000000005</v>
      </c>
      <c r="G161" s="13">
        <v>7863.2520000000013</v>
      </c>
      <c r="H161" s="13">
        <f t="shared" ref="H161" si="176">SUM(H159:H160)</f>
        <v>2301278.2419999987</v>
      </c>
      <c r="I161" s="13"/>
      <c r="J161" s="13"/>
      <c r="K161" s="13"/>
      <c r="L161" s="13">
        <v>281.64999999999998</v>
      </c>
      <c r="M161" s="13">
        <f t="shared" ref="M161" si="177">SUM(M159:M160)</f>
        <v>281.64999999999998</v>
      </c>
      <c r="N161" s="6">
        <f t="shared" si="166"/>
        <v>2261939.9579999987</v>
      </c>
      <c r="O161" s="6">
        <f t="shared" si="167"/>
        <v>26226.207999999999</v>
      </c>
      <c r="P161" s="6">
        <f t="shared" si="168"/>
        <v>5248.8240000000005</v>
      </c>
      <c r="Q161" s="6">
        <f t="shared" si="169"/>
        <v>8144.902000000001</v>
      </c>
      <c r="R161" s="6">
        <f t="shared" si="170"/>
        <v>2301559.8919999986</v>
      </c>
    </row>
    <row r="162" spans="1:18" ht="26.3" customHeight="1" x14ac:dyDescent="0.3">
      <c r="A162" s="34"/>
      <c r="B162" s="9" t="s">
        <v>7</v>
      </c>
      <c r="C162" s="9" t="s">
        <v>4</v>
      </c>
      <c r="D162" s="28"/>
      <c r="E162" s="28"/>
      <c r="F162" s="28">
        <v>16304.016</v>
      </c>
      <c r="G162" s="28"/>
      <c r="H162" s="10">
        <f>SUM(D162:G162)</f>
        <v>16304.016</v>
      </c>
      <c r="I162" s="28"/>
      <c r="J162" s="28">
        <v>443806.13</v>
      </c>
      <c r="K162" s="28">
        <v>1252.425</v>
      </c>
      <c r="L162" s="28"/>
      <c r="M162" s="11">
        <f>SUM(I162:L162)</f>
        <v>445058.55499999999</v>
      </c>
      <c r="N162" s="7">
        <f t="shared" si="166"/>
        <v>0</v>
      </c>
      <c r="O162" s="7">
        <f t="shared" si="167"/>
        <v>443806.13</v>
      </c>
      <c r="P162" s="7">
        <f t="shared" si="168"/>
        <v>17556.440999999999</v>
      </c>
      <c r="Q162" s="7">
        <f t="shared" si="169"/>
        <v>0</v>
      </c>
      <c r="R162" s="8">
        <f t="shared" si="170"/>
        <v>461362.571</v>
      </c>
    </row>
    <row r="163" spans="1:18" ht="26.3" customHeight="1" x14ac:dyDescent="0.3">
      <c r="A163" s="34"/>
      <c r="B163" s="9"/>
      <c r="C163" s="9" t="s">
        <v>18</v>
      </c>
      <c r="D163" s="28"/>
      <c r="E163" s="28">
        <v>574861.25899999996</v>
      </c>
      <c r="F163" s="28">
        <v>88370.465999999986</v>
      </c>
      <c r="G163" s="28"/>
      <c r="H163" s="10">
        <f>SUM(D163:G163)</f>
        <v>663231.72499999998</v>
      </c>
      <c r="I163" s="28">
        <v>20629.16</v>
      </c>
      <c r="J163" s="28">
        <v>1272549.453</v>
      </c>
      <c r="K163" s="28">
        <v>13366.82699999999</v>
      </c>
      <c r="L163" s="28"/>
      <c r="M163" s="11">
        <f>SUM(I163:L163)</f>
        <v>1306545.44</v>
      </c>
      <c r="N163" s="7">
        <f t="shared" si="166"/>
        <v>20629.16</v>
      </c>
      <c r="O163" s="7">
        <f t="shared" si="167"/>
        <v>1847410.7119999998</v>
      </c>
      <c r="P163" s="7">
        <f t="shared" si="168"/>
        <v>101737.29299999998</v>
      </c>
      <c r="Q163" s="7">
        <f t="shared" si="169"/>
        <v>0</v>
      </c>
      <c r="R163" s="8">
        <f t="shared" si="170"/>
        <v>1969777.165</v>
      </c>
    </row>
    <row r="164" spans="1:18" ht="26.3" customHeight="1" x14ac:dyDescent="0.3">
      <c r="A164" s="34"/>
      <c r="B164" s="4" t="s">
        <v>26</v>
      </c>
      <c r="C164" s="4"/>
      <c r="D164" s="6"/>
      <c r="E164" s="6">
        <v>574861.25899999996</v>
      </c>
      <c r="F164" s="6">
        <v>104674.48199999999</v>
      </c>
      <c r="G164" s="6"/>
      <c r="H164" s="6">
        <f t="shared" ref="H164" si="178">SUM(H162:H163)</f>
        <v>679535.74099999992</v>
      </c>
      <c r="I164" s="6">
        <v>20629.16</v>
      </c>
      <c r="J164" s="6">
        <v>1716355.5830000001</v>
      </c>
      <c r="K164" s="6">
        <v>14619.251999999989</v>
      </c>
      <c r="L164" s="6"/>
      <c r="M164" s="6">
        <f t="shared" ref="M164:R164" si="179">SUM(M162:M163)</f>
        <v>1751603.9949999999</v>
      </c>
      <c r="N164" s="6">
        <f t="shared" si="179"/>
        <v>20629.16</v>
      </c>
      <c r="O164" s="6">
        <f t="shared" si="179"/>
        <v>2291216.8419999997</v>
      </c>
      <c r="P164" s="6">
        <f t="shared" si="179"/>
        <v>119293.73399999997</v>
      </c>
      <c r="Q164" s="6">
        <f t="shared" si="179"/>
        <v>0</v>
      </c>
      <c r="R164" s="6">
        <f t="shared" si="179"/>
        <v>2431139.736</v>
      </c>
    </row>
    <row r="165" spans="1:18" ht="26.3" customHeight="1" x14ac:dyDescent="0.3">
      <c r="A165" s="34"/>
      <c r="B165" s="27" t="s">
        <v>27</v>
      </c>
      <c r="C165" s="14" t="s">
        <v>4</v>
      </c>
      <c r="D165" s="15">
        <f>SUM(D150,D153,D156,D159,D162)</f>
        <v>54929017.899000011</v>
      </c>
      <c r="E165" s="15">
        <f t="shared" ref="E165:M165" si="180">SUM(E150,E153,E156,E159,E162)</f>
        <v>38396666.19600001</v>
      </c>
      <c r="F165" s="15">
        <f t="shared" si="180"/>
        <v>5347302.094999996</v>
      </c>
      <c r="G165" s="15">
        <f t="shared" si="180"/>
        <v>34314218.816003807</v>
      </c>
      <c r="H165" s="15">
        <f t="shared" si="180"/>
        <v>132987205.00600383</v>
      </c>
      <c r="I165" s="15">
        <f t="shared" si="180"/>
        <v>59074345.885000005</v>
      </c>
      <c r="J165" s="15">
        <f t="shared" si="180"/>
        <v>127003399.928</v>
      </c>
      <c r="K165" s="15">
        <f t="shared" si="180"/>
        <v>8935546.0070000086</v>
      </c>
      <c r="L165" s="15">
        <f t="shared" si="180"/>
        <v>14969428.274999762</v>
      </c>
      <c r="M165" s="15">
        <f t="shared" si="180"/>
        <v>209982720.09499976</v>
      </c>
      <c r="N165" s="15">
        <f t="shared" ref="N165:N167" si="181">D165+I165</f>
        <v>114003363.78400001</v>
      </c>
      <c r="O165" s="15">
        <f t="shared" ref="O165:O167" si="182">E165+J165</f>
        <v>165400066.12400001</v>
      </c>
      <c r="P165" s="15">
        <f t="shared" ref="P165:P167" si="183">F165+K165</f>
        <v>14282848.102000006</v>
      </c>
      <c r="Q165" s="15">
        <f t="shared" ref="Q165:Q167" si="184">G165+L165</f>
        <v>49283647.091003567</v>
      </c>
      <c r="R165" s="15">
        <f t="shared" ref="R165:R167" si="185">H165+M165</f>
        <v>342969925.10100359</v>
      </c>
    </row>
    <row r="166" spans="1:18" ht="26.3" customHeight="1" x14ac:dyDescent="0.3">
      <c r="A166" s="34"/>
      <c r="B166" s="14"/>
      <c r="C166" s="14" t="s">
        <v>18</v>
      </c>
      <c r="D166" s="15">
        <f>SUM(D151,D154,D157,D160,D163)</f>
        <v>163421617.73400009</v>
      </c>
      <c r="E166" s="15">
        <f t="shared" ref="E166:M166" si="186">SUM(E151,E154,E157,E160,E163)</f>
        <v>18165246.134999998</v>
      </c>
      <c r="F166" s="15">
        <f t="shared" si="186"/>
        <v>12955687.870999999</v>
      </c>
      <c r="G166" s="15">
        <f t="shared" si="186"/>
        <v>47108616.602997042</v>
      </c>
      <c r="H166" s="15">
        <f t="shared" si="186"/>
        <v>241651168.34299713</v>
      </c>
      <c r="I166" s="15">
        <f t="shared" si="186"/>
        <v>439028684.95000005</v>
      </c>
      <c r="J166" s="15">
        <f t="shared" si="186"/>
        <v>51743420.347000003</v>
      </c>
      <c r="K166" s="15">
        <f t="shared" si="186"/>
        <v>29827883.800000008</v>
      </c>
      <c r="L166" s="15">
        <f t="shared" si="186"/>
        <v>16920406.934999995</v>
      </c>
      <c r="M166" s="15">
        <f t="shared" si="186"/>
        <v>537520396.03200006</v>
      </c>
      <c r="N166" s="15">
        <f t="shared" si="181"/>
        <v>602450302.68400013</v>
      </c>
      <c r="O166" s="15">
        <f t="shared" si="182"/>
        <v>69908666.481999993</v>
      </c>
      <c r="P166" s="15">
        <f t="shared" si="183"/>
        <v>42783571.671000004</v>
      </c>
      <c r="Q166" s="15">
        <f t="shared" si="184"/>
        <v>64029023.537997037</v>
      </c>
      <c r="R166" s="15">
        <f t="shared" si="185"/>
        <v>779171564.37499714</v>
      </c>
    </row>
    <row r="167" spans="1:18" ht="26.3" customHeight="1" thickBot="1" x14ac:dyDescent="0.35">
      <c r="A167" s="35"/>
      <c r="B167" s="26"/>
      <c r="C167" s="16" t="s">
        <v>27</v>
      </c>
      <c r="D167" s="17">
        <f>SUM(D164,D161,D158,D155,D152)</f>
        <v>218350635.63300011</v>
      </c>
      <c r="E167" s="17">
        <f t="shared" ref="E167:M167" si="187">SUM(E164,E161,E158,E155,E152)</f>
        <v>56561912.331000008</v>
      </c>
      <c r="F167" s="17">
        <f t="shared" si="187"/>
        <v>18302989.965999998</v>
      </c>
      <c r="G167" s="17">
        <f t="shared" si="187"/>
        <v>81422835.419000864</v>
      </c>
      <c r="H167" s="17">
        <f t="shared" si="187"/>
        <v>374638373.34900093</v>
      </c>
      <c r="I167" s="17">
        <f t="shared" si="187"/>
        <v>498103030.83500004</v>
      </c>
      <c r="J167" s="17">
        <f t="shared" si="187"/>
        <v>178746820.27500001</v>
      </c>
      <c r="K167" s="17">
        <f t="shared" si="187"/>
        <v>38763429.807000011</v>
      </c>
      <c r="L167" s="17">
        <f t="shared" si="187"/>
        <v>31889835.209999759</v>
      </c>
      <c r="M167" s="17">
        <f t="shared" si="187"/>
        <v>747503116.12699974</v>
      </c>
      <c r="N167" s="17">
        <f t="shared" si="181"/>
        <v>716453666.46800017</v>
      </c>
      <c r="O167" s="17">
        <f t="shared" si="182"/>
        <v>235308732.60600001</v>
      </c>
      <c r="P167" s="17">
        <f t="shared" si="183"/>
        <v>57066419.773000009</v>
      </c>
      <c r="Q167" s="17">
        <f t="shared" si="184"/>
        <v>113312670.62900062</v>
      </c>
      <c r="R167" s="17">
        <f t="shared" si="185"/>
        <v>1122141489.4760008</v>
      </c>
    </row>
    <row r="168" spans="1:18" ht="26.3" customHeight="1" x14ac:dyDescent="0.3">
      <c r="A168" s="33">
        <v>2019</v>
      </c>
      <c r="B168" s="9" t="s">
        <v>22</v>
      </c>
      <c r="C168" s="9" t="s">
        <v>4</v>
      </c>
      <c r="D168" s="28">
        <v>43915459.759999983</v>
      </c>
      <c r="E168" s="28">
        <v>22677513.528000001</v>
      </c>
      <c r="F168" s="28">
        <v>1861734.8280000039</v>
      </c>
      <c r="G168" s="28">
        <v>25103525.389000311</v>
      </c>
      <c r="H168" s="10">
        <f>SUM(D168:G168)</f>
        <v>93558233.505000308</v>
      </c>
      <c r="I168" s="28">
        <v>28215837.136999991</v>
      </c>
      <c r="J168" s="28">
        <v>18064216.899</v>
      </c>
      <c r="K168" s="28">
        <v>600857.99600000016</v>
      </c>
      <c r="L168" s="28">
        <v>10258088.29899971</v>
      </c>
      <c r="M168" s="11">
        <f>SUM(I168:L168)</f>
        <v>57139000.330999702</v>
      </c>
      <c r="N168" s="7">
        <f t="shared" ref="N168:N181" si="188">D168+I168</f>
        <v>72131296.89699997</v>
      </c>
      <c r="O168" s="7">
        <f t="shared" ref="O168:O181" si="189">E168+J168</f>
        <v>40741730.427000001</v>
      </c>
      <c r="P168" s="7">
        <f t="shared" ref="P168:P181" si="190">F168+K168</f>
        <v>2462592.8240000042</v>
      </c>
      <c r="Q168" s="7">
        <f t="shared" ref="Q168:Q181" si="191">G168+L168</f>
        <v>35361613.688000023</v>
      </c>
      <c r="R168" s="8">
        <f t="shared" ref="R168:R181" si="192">H168+M168</f>
        <v>150697233.83600003</v>
      </c>
    </row>
    <row r="169" spans="1:18" ht="26.3" customHeight="1" x14ac:dyDescent="0.3">
      <c r="A169" s="34"/>
      <c r="B169" s="9"/>
      <c r="C169" s="9" t="s">
        <v>18</v>
      </c>
      <c r="D169" s="28">
        <v>151395776.54499999</v>
      </c>
      <c r="E169" s="28">
        <v>6864273.6579999998</v>
      </c>
      <c r="F169" s="28">
        <v>11533215.45099999</v>
      </c>
      <c r="G169" s="28">
        <v>36408487.679000452</v>
      </c>
      <c r="H169" s="10">
        <f>SUM(D169:G169)</f>
        <v>206201753.33300042</v>
      </c>
      <c r="I169" s="28">
        <v>367858661.61799997</v>
      </c>
      <c r="J169" s="28">
        <v>40216844.086000003</v>
      </c>
      <c r="K169" s="28">
        <v>17046165.109999999</v>
      </c>
      <c r="L169" s="28">
        <v>11984035.877999989</v>
      </c>
      <c r="M169" s="11">
        <f>SUM(I169:L169)</f>
        <v>437105706.69199997</v>
      </c>
      <c r="N169" s="7">
        <f t="shared" si="188"/>
        <v>519254438.16299999</v>
      </c>
      <c r="O169" s="7">
        <f t="shared" si="189"/>
        <v>47081117.744000003</v>
      </c>
      <c r="P169" s="7">
        <f t="shared" si="190"/>
        <v>28579380.56099999</v>
      </c>
      <c r="Q169" s="7">
        <f t="shared" si="191"/>
        <v>48392523.557000443</v>
      </c>
      <c r="R169" s="8">
        <f t="shared" si="192"/>
        <v>643307460.02500033</v>
      </c>
    </row>
    <row r="170" spans="1:18" ht="26.3" customHeight="1" x14ac:dyDescent="0.3">
      <c r="A170" s="34"/>
      <c r="B170" s="12" t="s">
        <v>26</v>
      </c>
      <c r="C170" s="12"/>
      <c r="D170" s="13">
        <v>195311236.30499998</v>
      </c>
      <c r="E170" s="13">
        <v>29541787.186000001</v>
      </c>
      <c r="F170" s="13">
        <v>13394950.278999994</v>
      </c>
      <c r="G170" s="13">
        <v>61512013.068000764</v>
      </c>
      <c r="H170" s="13">
        <f>SUM(H168:H169)</f>
        <v>299759986.83800071</v>
      </c>
      <c r="I170" s="13">
        <v>396074498.75499994</v>
      </c>
      <c r="J170" s="13">
        <v>58281060.984999999</v>
      </c>
      <c r="K170" s="13">
        <v>17647023.105999999</v>
      </c>
      <c r="L170" s="13">
        <v>22242124.176999699</v>
      </c>
      <c r="M170" s="13">
        <f t="shared" ref="M170" si="193">SUM(M168:M169)</f>
        <v>494244707.02299964</v>
      </c>
      <c r="N170" s="6">
        <f t="shared" si="188"/>
        <v>591385735.05999994</v>
      </c>
      <c r="O170" s="6">
        <f t="shared" si="189"/>
        <v>87822848.171000004</v>
      </c>
      <c r="P170" s="6">
        <f t="shared" si="190"/>
        <v>31041973.38499999</v>
      </c>
      <c r="Q170" s="6">
        <f t="shared" si="191"/>
        <v>83754137.245000467</v>
      </c>
      <c r="R170" s="6">
        <f t="shared" si="192"/>
        <v>794004693.8610003</v>
      </c>
    </row>
    <row r="171" spans="1:18" ht="26.3" customHeight="1" x14ac:dyDescent="0.3">
      <c r="A171" s="34"/>
      <c r="B171" s="9" t="s">
        <v>21</v>
      </c>
      <c r="C171" s="9" t="s">
        <v>4</v>
      </c>
      <c r="D171" s="28">
        <v>7102123.178000004</v>
      </c>
      <c r="E171" s="28">
        <v>1513501.348</v>
      </c>
      <c r="F171" s="28">
        <v>1812497.2670000021</v>
      </c>
      <c r="G171" s="28">
        <v>401204.20400000311</v>
      </c>
      <c r="H171" s="10">
        <f>SUM(D171:G171)</f>
        <v>10829325.997000011</v>
      </c>
      <c r="I171" s="28">
        <v>14095253.896</v>
      </c>
      <c r="J171" s="28">
        <v>3212526.3960000011</v>
      </c>
      <c r="K171" s="28">
        <v>2282057.717000002</v>
      </c>
      <c r="L171" s="28">
        <v>285380.27699999948</v>
      </c>
      <c r="M171" s="11">
        <f>SUM(I171:L171)</f>
        <v>19875218.286000002</v>
      </c>
      <c r="N171" s="7">
        <f t="shared" si="188"/>
        <v>21197377.074000005</v>
      </c>
      <c r="O171" s="7">
        <f t="shared" si="189"/>
        <v>4726027.7440000009</v>
      </c>
      <c r="P171" s="7">
        <f t="shared" si="190"/>
        <v>4094554.9840000039</v>
      </c>
      <c r="Q171" s="7">
        <f t="shared" si="191"/>
        <v>686584.48100000259</v>
      </c>
      <c r="R171" s="8">
        <f t="shared" si="192"/>
        <v>30704544.283000015</v>
      </c>
    </row>
    <row r="172" spans="1:18" ht="26.3" customHeight="1" x14ac:dyDescent="0.3">
      <c r="A172" s="34"/>
      <c r="B172" s="9"/>
      <c r="C172" s="9" t="s">
        <v>18</v>
      </c>
      <c r="D172" s="28">
        <v>2592861.0179999992</v>
      </c>
      <c r="E172" s="28">
        <v>431718.61</v>
      </c>
      <c r="F172" s="28">
        <v>1097675.321</v>
      </c>
      <c r="G172" s="28">
        <v>182713.6749999999</v>
      </c>
      <c r="H172" s="10">
        <f>SUM(D172:G172)</f>
        <v>4304968.6239999989</v>
      </c>
      <c r="I172" s="28">
        <v>20670662.157000009</v>
      </c>
      <c r="J172" s="28">
        <v>4868822.5589999994</v>
      </c>
      <c r="K172" s="28">
        <v>4465590.9520000238</v>
      </c>
      <c r="L172" s="28">
        <v>404606.61499999859</v>
      </c>
      <c r="M172" s="11">
        <f>SUM(I172:L172)</f>
        <v>30409682.283000033</v>
      </c>
      <c r="N172" s="7">
        <f t="shared" si="188"/>
        <v>23263523.175000008</v>
      </c>
      <c r="O172" s="7">
        <f t="shared" si="189"/>
        <v>5300541.1689999998</v>
      </c>
      <c r="P172" s="7">
        <f t="shared" si="190"/>
        <v>5563266.2730000243</v>
      </c>
      <c r="Q172" s="7">
        <f t="shared" si="191"/>
        <v>587320.28999999852</v>
      </c>
      <c r="R172" s="8">
        <f t="shared" si="192"/>
        <v>34714650.907000035</v>
      </c>
    </row>
    <row r="173" spans="1:18" ht="26.3" customHeight="1" x14ac:dyDescent="0.3">
      <c r="A173" s="34"/>
      <c r="B173" s="12" t="s">
        <v>26</v>
      </c>
      <c r="C173" s="12"/>
      <c r="D173" s="13">
        <v>9694984.1960000023</v>
      </c>
      <c r="E173" s="13">
        <v>1945219.9580000001</v>
      </c>
      <c r="F173" s="13">
        <v>2910172.5880000023</v>
      </c>
      <c r="G173" s="13">
        <v>583917.87900000298</v>
      </c>
      <c r="H173" s="13">
        <f t="shared" ref="H173:M173" si="194">SUM(H171:H172)</f>
        <v>15134294.621000011</v>
      </c>
      <c r="I173" s="13">
        <v>34765916.053000011</v>
      </c>
      <c r="J173" s="13">
        <v>8081348.9550000001</v>
      </c>
      <c r="K173" s="13">
        <v>6747648.6690000258</v>
      </c>
      <c r="L173" s="13">
        <v>689986.89199999813</v>
      </c>
      <c r="M173" s="13">
        <f t="shared" si="194"/>
        <v>50284900.569000036</v>
      </c>
      <c r="N173" s="6">
        <f t="shared" si="188"/>
        <v>44460900.249000013</v>
      </c>
      <c r="O173" s="6">
        <f t="shared" si="189"/>
        <v>10026568.913000001</v>
      </c>
      <c r="P173" s="6">
        <f t="shared" si="190"/>
        <v>9657821.2570000291</v>
      </c>
      <c r="Q173" s="6">
        <f t="shared" si="191"/>
        <v>1273904.7710000011</v>
      </c>
      <c r="R173" s="6">
        <f t="shared" si="192"/>
        <v>65419195.190000042</v>
      </c>
    </row>
    <row r="174" spans="1:18" ht="26.3" customHeight="1" x14ac:dyDescent="0.3">
      <c r="A174" s="34"/>
      <c r="B174" s="9" t="s">
        <v>20</v>
      </c>
      <c r="C174" s="9" t="s">
        <v>4</v>
      </c>
      <c r="D174" s="28">
        <v>3656354.327000001</v>
      </c>
      <c r="E174" s="28">
        <v>16146557.07299999</v>
      </c>
      <c r="F174" s="28">
        <v>2043947.425</v>
      </c>
      <c r="G174" s="28">
        <v>9427515.6749998461</v>
      </c>
      <c r="H174" s="10">
        <f>SUM(D174:G174)</f>
        <v>31274374.499999836</v>
      </c>
      <c r="I174" s="28">
        <v>17673438.348999999</v>
      </c>
      <c r="J174" s="28">
        <v>112016900.774</v>
      </c>
      <c r="K174" s="28">
        <v>4974467.4109999994</v>
      </c>
      <c r="L174" s="28">
        <v>6397599.6690000547</v>
      </c>
      <c r="M174" s="11">
        <f>SUM(I174:L174)</f>
        <v>141062406.20300007</v>
      </c>
      <c r="N174" s="7">
        <f t="shared" si="188"/>
        <v>21329792.675999999</v>
      </c>
      <c r="O174" s="7">
        <f t="shared" si="189"/>
        <v>128163457.84699999</v>
      </c>
      <c r="P174" s="7">
        <f t="shared" si="190"/>
        <v>7018414.8359999992</v>
      </c>
      <c r="Q174" s="7">
        <f t="shared" si="191"/>
        <v>15825115.3439999</v>
      </c>
      <c r="R174" s="8">
        <f t="shared" si="192"/>
        <v>172336780.70299989</v>
      </c>
    </row>
    <row r="175" spans="1:18" ht="26.3" customHeight="1" x14ac:dyDescent="0.3">
      <c r="A175" s="34"/>
      <c r="B175" s="9"/>
      <c r="C175" s="9" t="s">
        <v>18</v>
      </c>
      <c r="D175" s="28">
        <v>889178.56499999994</v>
      </c>
      <c r="E175" s="28">
        <v>10811163.942</v>
      </c>
      <c r="F175" s="28">
        <v>492733.473</v>
      </c>
      <c r="G175" s="28">
        <v>10240694.74799992</v>
      </c>
      <c r="H175" s="10">
        <f>SUM(D175:G175)</f>
        <v>22433770.727999918</v>
      </c>
      <c r="I175" s="28">
        <v>20530220.489</v>
      </c>
      <c r="J175" s="28">
        <v>13958241.338</v>
      </c>
      <c r="K175" s="28">
        <v>5909035.3110000016</v>
      </c>
      <c r="L175" s="28">
        <v>5773135.6009999933</v>
      </c>
      <c r="M175" s="11">
        <f>SUM(I175:L175)</f>
        <v>46170632.739</v>
      </c>
      <c r="N175" s="7">
        <f t="shared" si="188"/>
        <v>21419399.054000001</v>
      </c>
      <c r="O175" s="7">
        <f t="shared" si="189"/>
        <v>24769405.280000001</v>
      </c>
      <c r="P175" s="7">
        <f t="shared" si="190"/>
        <v>6401768.7840000018</v>
      </c>
      <c r="Q175" s="7">
        <f t="shared" si="191"/>
        <v>16013830.348999914</v>
      </c>
      <c r="R175" s="8">
        <f t="shared" si="192"/>
        <v>68604403.466999918</v>
      </c>
    </row>
    <row r="176" spans="1:18" ht="26.3" customHeight="1" x14ac:dyDescent="0.3">
      <c r="A176" s="34"/>
      <c r="B176" s="12" t="s">
        <v>26</v>
      </c>
      <c r="C176" s="12"/>
      <c r="D176" s="13">
        <v>4545532.8920000009</v>
      </c>
      <c r="E176" s="13">
        <v>26957721.014999989</v>
      </c>
      <c r="F176" s="13">
        <v>2536680.898</v>
      </c>
      <c r="G176" s="13">
        <v>19668210.422999766</v>
      </c>
      <c r="H176" s="13">
        <f t="shared" ref="H176:M176" si="195">SUM(H174:H175)</f>
        <v>53708145.227999754</v>
      </c>
      <c r="I176" s="13">
        <v>38203658.838</v>
      </c>
      <c r="J176" s="13">
        <v>125975142.112</v>
      </c>
      <c r="K176" s="13">
        <v>10883502.722000001</v>
      </c>
      <c r="L176" s="13">
        <v>12170735.270000048</v>
      </c>
      <c r="M176" s="13">
        <f t="shared" si="195"/>
        <v>187233038.94200006</v>
      </c>
      <c r="N176" s="6">
        <f t="shared" si="188"/>
        <v>42749191.730000004</v>
      </c>
      <c r="O176" s="6">
        <f t="shared" si="189"/>
        <v>152932863.127</v>
      </c>
      <c r="P176" s="6">
        <f t="shared" si="190"/>
        <v>13420183.620000001</v>
      </c>
      <c r="Q176" s="6">
        <f t="shared" si="191"/>
        <v>31838945.692999814</v>
      </c>
      <c r="R176" s="6">
        <f t="shared" si="192"/>
        <v>240941184.16999981</v>
      </c>
    </row>
    <row r="177" spans="1:18" ht="26.3" customHeight="1" x14ac:dyDescent="0.3">
      <c r="A177" s="34"/>
      <c r="B177" s="9" t="s">
        <v>19</v>
      </c>
      <c r="C177" s="9" t="s">
        <v>4</v>
      </c>
      <c r="D177" s="28">
        <v>2111980.7400000002</v>
      </c>
      <c r="E177" s="28">
        <v>242.8</v>
      </c>
      <c r="F177" s="28">
        <v>5174.2889999999998</v>
      </c>
      <c r="G177" s="28">
        <v>9042.3649999999798</v>
      </c>
      <c r="H177" s="10">
        <f>SUM(D177:G177)</f>
        <v>2126440.1939999997</v>
      </c>
      <c r="I177" s="28"/>
      <c r="J177" s="28"/>
      <c r="K177" s="28"/>
      <c r="L177" s="28">
        <v>60357.258000000002</v>
      </c>
      <c r="M177" s="11">
        <f>SUM(I177:L177)</f>
        <v>60357.258000000002</v>
      </c>
      <c r="N177" s="7">
        <f t="shared" si="188"/>
        <v>2111980.7400000002</v>
      </c>
      <c r="O177" s="7">
        <f t="shared" si="189"/>
        <v>242.8</v>
      </c>
      <c r="P177" s="7">
        <f t="shared" si="190"/>
        <v>5174.2889999999998</v>
      </c>
      <c r="Q177" s="7">
        <f t="shared" si="191"/>
        <v>69399.622999999978</v>
      </c>
      <c r="R177" s="8">
        <f t="shared" si="192"/>
        <v>2186797.4519999996</v>
      </c>
    </row>
    <row r="178" spans="1:18" ht="26.3" customHeight="1" x14ac:dyDescent="0.3">
      <c r="A178" s="34"/>
      <c r="B178" s="9"/>
      <c r="C178" s="9" t="s">
        <v>18</v>
      </c>
      <c r="D178" s="28">
        <v>0.01</v>
      </c>
      <c r="E178" s="28">
        <v>13265.49</v>
      </c>
      <c r="F178" s="28">
        <v>5024.3029999999999</v>
      </c>
      <c r="G178" s="28">
        <v>2.2999999999999998</v>
      </c>
      <c r="H178" s="10">
        <f>SUM(D178:G178)</f>
        <v>18292.102999999999</v>
      </c>
      <c r="I178" s="28"/>
      <c r="J178" s="28"/>
      <c r="K178" s="28"/>
      <c r="L178" s="28"/>
      <c r="M178" s="11">
        <f>SUM(I178:L178)</f>
        <v>0</v>
      </c>
      <c r="N178" s="7">
        <f t="shared" si="188"/>
        <v>0.01</v>
      </c>
      <c r="O178" s="7">
        <f t="shared" si="189"/>
        <v>13265.49</v>
      </c>
      <c r="P178" s="7">
        <f t="shared" si="190"/>
        <v>5024.3029999999999</v>
      </c>
      <c r="Q178" s="7">
        <f t="shared" si="191"/>
        <v>2.2999999999999998</v>
      </c>
      <c r="R178" s="8">
        <f t="shared" si="192"/>
        <v>18292.102999999999</v>
      </c>
    </row>
    <row r="179" spans="1:18" ht="26.3" customHeight="1" x14ac:dyDescent="0.3">
      <c r="A179" s="34"/>
      <c r="B179" s="12" t="s">
        <v>26</v>
      </c>
      <c r="C179" s="12"/>
      <c r="D179" s="13">
        <v>2111980.75</v>
      </c>
      <c r="E179" s="13">
        <v>13508.289999999999</v>
      </c>
      <c r="F179" s="13">
        <v>10198.592000000001</v>
      </c>
      <c r="G179" s="13">
        <v>9044.664999999979</v>
      </c>
      <c r="H179" s="13">
        <f t="shared" ref="H179:M179" si="196">SUM(H177:H178)</f>
        <v>2144732.2969999998</v>
      </c>
      <c r="I179" s="13"/>
      <c r="J179" s="13"/>
      <c r="K179" s="13"/>
      <c r="L179" s="13">
        <v>60357.258000000002</v>
      </c>
      <c r="M179" s="13">
        <f t="shared" si="196"/>
        <v>60357.258000000002</v>
      </c>
      <c r="N179" s="6">
        <f t="shared" si="188"/>
        <v>2111980.75</v>
      </c>
      <c r="O179" s="6">
        <f t="shared" si="189"/>
        <v>13508.289999999999</v>
      </c>
      <c r="P179" s="6">
        <f t="shared" si="190"/>
        <v>10198.592000000001</v>
      </c>
      <c r="Q179" s="6">
        <f t="shared" si="191"/>
        <v>69401.922999999981</v>
      </c>
      <c r="R179" s="6">
        <f t="shared" si="192"/>
        <v>2205089.5549999997</v>
      </c>
    </row>
    <row r="180" spans="1:18" ht="26.3" customHeight="1" x14ac:dyDescent="0.3">
      <c r="A180" s="34"/>
      <c r="B180" s="9" t="s">
        <v>7</v>
      </c>
      <c r="C180" s="9" t="s">
        <v>4</v>
      </c>
      <c r="D180" s="28"/>
      <c r="E180" s="28"/>
      <c r="F180" s="28">
        <v>9500.3300000000017</v>
      </c>
      <c r="G180" s="28"/>
      <c r="H180" s="10">
        <f>SUM(D180:G180)</f>
        <v>9500.3300000000017</v>
      </c>
      <c r="I180" s="28"/>
      <c r="J180" s="28">
        <v>447192.10200000001</v>
      </c>
      <c r="K180" s="28">
        <v>70843.098999999987</v>
      </c>
      <c r="L180" s="28"/>
      <c r="M180" s="11">
        <f>SUM(I180:L180)</f>
        <v>518035.201</v>
      </c>
      <c r="N180" s="7">
        <f t="shared" si="188"/>
        <v>0</v>
      </c>
      <c r="O180" s="7">
        <f t="shared" si="189"/>
        <v>447192.10200000001</v>
      </c>
      <c r="P180" s="7">
        <f t="shared" si="190"/>
        <v>80343.428999999989</v>
      </c>
      <c r="Q180" s="7">
        <f t="shared" si="191"/>
        <v>0</v>
      </c>
      <c r="R180" s="8">
        <f t="shared" si="192"/>
        <v>527535.53099999996</v>
      </c>
    </row>
    <row r="181" spans="1:18" ht="26.3" customHeight="1" x14ac:dyDescent="0.3">
      <c r="A181" s="34"/>
      <c r="B181" s="9"/>
      <c r="C181" s="9" t="s">
        <v>18</v>
      </c>
      <c r="D181" s="28"/>
      <c r="E181" s="28">
        <v>99221.680999999997</v>
      </c>
      <c r="F181" s="28">
        <v>46770.89699999999</v>
      </c>
      <c r="G181" s="28">
        <v>3488.52</v>
      </c>
      <c r="H181" s="10">
        <f>SUM(D181:G181)</f>
        <v>149481.09799999997</v>
      </c>
      <c r="I181" s="28">
        <v>9341.4399999999987</v>
      </c>
      <c r="J181" s="28">
        <v>765982.07399999979</v>
      </c>
      <c r="K181" s="28">
        <v>85662.415000000008</v>
      </c>
      <c r="L181" s="28"/>
      <c r="M181" s="11">
        <f>SUM(I181:L181)</f>
        <v>860985.92899999977</v>
      </c>
      <c r="N181" s="7">
        <f t="shared" si="188"/>
        <v>9341.4399999999987</v>
      </c>
      <c r="O181" s="7">
        <f t="shared" si="189"/>
        <v>865203.75499999977</v>
      </c>
      <c r="P181" s="7">
        <f t="shared" si="190"/>
        <v>132433.31200000001</v>
      </c>
      <c r="Q181" s="7">
        <f t="shared" si="191"/>
        <v>3488.52</v>
      </c>
      <c r="R181" s="8">
        <f t="shared" si="192"/>
        <v>1010467.0269999998</v>
      </c>
    </row>
    <row r="182" spans="1:18" ht="26.3" customHeight="1" x14ac:dyDescent="0.3">
      <c r="A182" s="34"/>
      <c r="B182" s="4" t="s">
        <v>26</v>
      </c>
      <c r="C182" s="4"/>
      <c r="D182" s="6"/>
      <c r="E182" s="6">
        <v>99221.680999999997</v>
      </c>
      <c r="F182" s="6">
        <v>56271.226999999992</v>
      </c>
      <c r="G182" s="6">
        <v>3488.52</v>
      </c>
      <c r="H182" s="6">
        <f t="shared" ref="H182:R182" si="197">SUM(H180:H181)</f>
        <v>158981.42799999996</v>
      </c>
      <c r="I182" s="6">
        <v>9341.4399999999987</v>
      </c>
      <c r="J182" s="6">
        <v>1213174.1759999997</v>
      </c>
      <c r="K182" s="6">
        <v>156505.514</v>
      </c>
      <c r="L182" s="6"/>
      <c r="M182" s="6">
        <f t="shared" si="197"/>
        <v>1379021.13</v>
      </c>
      <c r="N182" s="6">
        <f t="shared" si="197"/>
        <v>9341.4399999999987</v>
      </c>
      <c r="O182" s="6">
        <f t="shared" si="197"/>
        <v>1312395.8569999998</v>
      </c>
      <c r="P182" s="6">
        <f t="shared" si="197"/>
        <v>212776.74099999998</v>
      </c>
      <c r="Q182" s="6">
        <f t="shared" si="197"/>
        <v>3488.52</v>
      </c>
      <c r="R182" s="6">
        <f t="shared" si="197"/>
        <v>1538002.5579999997</v>
      </c>
    </row>
    <row r="183" spans="1:18" ht="26.3" customHeight="1" x14ac:dyDescent="0.3">
      <c r="A183" s="34"/>
      <c r="B183" s="27" t="s">
        <v>27</v>
      </c>
      <c r="C183" s="14" t="s">
        <v>4</v>
      </c>
      <c r="D183" s="15">
        <f>SUM(D168,D171,D174,D177,D180)</f>
        <v>56785918.004999988</v>
      </c>
      <c r="E183" s="15">
        <f t="shared" ref="E183:M183" si="198">SUM(E168,E171,E174,E177,E180)</f>
        <v>40337814.748999991</v>
      </c>
      <c r="F183" s="15">
        <f t="shared" si="198"/>
        <v>5732854.139000006</v>
      </c>
      <c r="G183" s="15">
        <f t="shared" si="198"/>
        <v>34941287.633000165</v>
      </c>
      <c r="H183" s="15">
        <f t="shared" si="198"/>
        <v>137797874.52600017</v>
      </c>
      <c r="I183" s="15">
        <f t="shared" si="198"/>
        <v>59984529.381999992</v>
      </c>
      <c r="J183" s="15">
        <f t="shared" si="198"/>
        <v>133740836.171</v>
      </c>
      <c r="K183" s="15">
        <f t="shared" si="198"/>
        <v>7928226.2230000021</v>
      </c>
      <c r="L183" s="15">
        <f t="shared" si="198"/>
        <v>17001425.502999764</v>
      </c>
      <c r="M183" s="15">
        <f t="shared" si="198"/>
        <v>218655017.27899975</v>
      </c>
      <c r="N183" s="15">
        <f t="shared" ref="N183:N199" si="199">D183+I183</f>
        <v>116770447.38699998</v>
      </c>
      <c r="O183" s="15">
        <f t="shared" ref="O183:O199" si="200">E183+J183</f>
        <v>174078650.91999999</v>
      </c>
      <c r="P183" s="15">
        <f t="shared" ref="P183:P199" si="201">F183+K183</f>
        <v>13661080.362000007</v>
      </c>
      <c r="Q183" s="15">
        <f t="shared" ref="Q183:Q199" si="202">G183+L183</f>
        <v>51942713.135999933</v>
      </c>
      <c r="R183" s="15">
        <f t="shared" ref="R183:R199" si="203">H183+M183</f>
        <v>356452891.80499995</v>
      </c>
    </row>
    <row r="184" spans="1:18" ht="26.3" customHeight="1" x14ac:dyDescent="0.3">
      <c r="A184" s="34"/>
      <c r="B184" s="14"/>
      <c r="C184" s="14" t="s">
        <v>18</v>
      </c>
      <c r="D184" s="15">
        <f>SUM(D169,D172,D175,D178,D181)</f>
        <v>154877816.13799998</v>
      </c>
      <c r="E184" s="15">
        <f t="shared" ref="E184:M184" si="204">SUM(E169,E172,E175,E178,E181)</f>
        <v>18219643.381000001</v>
      </c>
      <c r="F184" s="15">
        <f t="shared" si="204"/>
        <v>13175419.444999989</v>
      </c>
      <c r="G184" s="15">
        <f t="shared" si="204"/>
        <v>46835386.922000371</v>
      </c>
      <c r="H184" s="15">
        <f t="shared" si="204"/>
        <v>233108265.88600034</v>
      </c>
      <c r="I184" s="15">
        <f t="shared" si="204"/>
        <v>409068885.704</v>
      </c>
      <c r="J184" s="15">
        <f t="shared" si="204"/>
        <v>59809890.057000004</v>
      </c>
      <c r="K184" s="15">
        <f t="shared" si="204"/>
        <v>27506453.788000021</v>
      </c>
      <c r="L184" s="15">
        <f t="shared" si="204"/>
        <v>18161778.093999982</v>
      </c>
      <c r="M184" s="15">
        <f t="shared" si="204"/>
        <v>514547007.64300007</v>
      </c>
      <c r="N184" s="15">
        <f t="shared" si="199"/>
        <v>563946701.84200001</v>
      </c>
      <c r="O184" s="15">
        <f t="shared" si="200"/>
        <v>78029533.438000008</v>
      </c>
      <c r="P184" s="15">
        <f t="shared" si="201"/>
        <v>40681873.23300001</v>
      </c>
      <c r="Q184" s="15">
        <f t="shared" si="202"/>
        <v>64997165.016000353</v>
      </c>
      <c r="R184" s="15">
        <f t="shared" si="203"/>
        <v>747655273.5290004</v>
      </c>
    </row>
    <row r="185" spans="1:18" ht="26.3" customHeight="1" thickBot="1" x14ac:dyDescent="0.35">
      <c r="A185" s="35"/>
      <c r="B185" s="26"/>
      <c r="C185" s="16" t="s">
        <v>27</v>
      </c>
      <c r="D185" s="17">
        <f>SUM(D182,D179,D176,D173,D170)</f>
        <v>211663734.14299998</v>
      </c>
      <c r="E185" s="17">
        <f t="shared" ref="E185:M185" si="205">SUM(E182,E179,E176,E173,E170)</f>
        <v>58557458.129999995</v>
      </c>
      <c r="F185" s="17">
        <f t="shared" si="205"/>
        <v>18908273.583999995</v>
      </c>
      <c r="G185" s="17">
        <f t="shared" si="205"/>
        <v>81776674.555000529</v>
      </c>
      <c r="H185" s="17">
        <f t="shared" si="205"/>
        <v>370906140.41200048</v>
      </c>
      <c r="I185" s="17">
        <f t="shared" si="205"/>
        <v>469053415.08599997</v>
      </c>
      <c r="J185" s="17">
        <f t="shared" si="205"/>
        <v>193550726.22799999</v>
      </c>
      <c r="K185" s="17">
        <f t="shared" si="205"/>
        <v>35434680.011000022</v>
      </c>
      <c r="L185" s="17">
        <f t="shared" si="205"/>
        <v>35163203.59699975</v>
      </c>
      <c r="M185" s="17">
        <f t="shared" si="205"/>
        <v>733202024.92199969</v>
      </c>
      <c r="N185" s="17">
        <f t="shared" si="199"/>
        <v>680717149.22899997</v>
      </c>
      <c r="O185" s="17">
        <f t="shared" si="200"/>
        <v>252108184.35799998</v>
      </c>
      <c r="P185" s="17">
        <f t="shared" si="201"/>
        <v>54342953.595000014</v>
      </c>
      <c r="Q185" s="17">
        <f t="shared" si="202"/>
        <v>116939878.15200028</v>
      </c>
      <c r="R185" s="17">
        <f t="shared" si="203"/>
        <v>1104108165.3340001</v>
      </c>
    </row>
    <row r="186" spans="1:18" ht="26.3" customHeight="1" x14ac:dyDescent="0.3">
      <c r="A186" s="33">
        <v>2020</v>
      </c>
      <c r="B186" s="9" t="s">
        <v>22</v>
      </c>
      <c r="C186" s="9" t="s">
        <v>4</v>
      </c>
      <c r="D186" s="28">
        <v>45685640.765999988</v>
      </c>
      <c r="E186" s="28">
        <v>20603434.820000019</v>
      </c>
      <c r="F186" s="28">
        <v>1503922.4949999989</v>
      </c>
      <c r="G186" s="28">
        <v>23647047.788002051</v>
      </c>
      <c r="H186" s="10">
        <f>SUM(D186:G186)</f>
        <v>91440045.869002074</v>
      </c>
      <c r="I186" s="28">
        <v>26837420.044</v>
      </c>
      <c r="J186" s="28">
        <v>15968578.571</v>
      </c>
      <c r="K186" s="28">
        <v>490156.91499999998</v>
      </c>
      <c r="L186" s="28">
        <v>11607553.16000019</v>
      </c>
      <c r="M186" s="11">
        <f>SUM(I186:L186)</f>
        <v>54903708.690000191</v>
      </c>
      <c r="N186" s="7">
        <f t="shared" si="199"/>
        <v>72523060.809999987</v>
      </c>
      <c r="O186" s="7">
        <f t="shared" si="200"/>
        <v>36572013.391000018</v>
      </c>
      <c r="P186" s="7">
        <f t="shared" si="201"/>
        <v>1994079.409999999</v>
      </c>
      <c r="Q186" s="7">
        <f t="shared" si="202"/>
        <v>35254600.948002242</v>
      </c>
      <c r="R186" s="8">
        <f t="shared" si="203"/>
        <v>146343754.55900228</v>
      </c>
    </row>
    <row r="187" spans="1:18" ht="26.3" customHeight="1" x14ac:dyDescent="0.3">
      <c r="A187" s="34"/>
      <c r="B187" s="9"/>
      <c r="C187" s="9" t="s">
        <v>18</v>
      </c>
      <c r="D187" s="28">
        <v>168034573.34700009</v>
      </c>
      <c r="E187" s="28">
        <v>7485595.4670000002</v>
      </c>
      <c r="F187" s="28">
        <v>11821669.14499999</v>
      </c>
      <c r="G187" s="28">
        <v>37336660.188000537</v>
      </c>
      <c r="H187" s="10">
        <f>SUM(D187:G187)</f>
        <v>224678498.14700061</v>
      </c>
      <c r="I187" s="28">
        <v>353197169.26899987</v>
      </c>
      <c r="J187" s="28">
        <v>55219211.836999997</v>
      </c>
      <c r="K187" s="28">
        <v>16773702.892999999</v>
      </c>
      <c r="L187" s="28">
        <v>13435917.21200018</v>
      </c>
      <c r="M187" s="11">
        <f>SUM(I187:L187)</f>
        <v>438626001.21100008</v>
      </c>
      <c r="N187" s="7">
        <f t="shared" si="199"/>
        <v>521231742.61599994</v>
      </c>
      <c r="O187" s="7">
        <f t="shared" si="200"/>
        <v>62704807.303999998</v>
      </c>
      <c r="P187" s="7">
        <f t="shared" si="201"/>
        <v>28595372.037999988</v>
      </c>
      <c r="Q187" s="7">
        <f t="shared" si="202"/>
        <v>50772577.400000721</v>
      </c>
      <c r="R187" s="8">
        <f t="shared" si="203"/>
        <v>663304499.35800076</v>
      </c>
    </row>
    <row r="188" spans="1:18" ht="26.3" customHeight="1" x14ac:dyDescent="0.3">
      <c r="A188" s="34"/>
      <c r="B188" s="12" t="s">
        <v>26</v>
      </c>
      <c r="C188" s="12"/>
      <c r="D188" s="13">
        <v>213720214.11300009</v>
      </c>
      <c r="E188" s="13">
        <v>28089030.287000019</v>
      </c>
      <c r="F188" s="13">
        <v>13325591.639999989</v>
      </c>
      <c r="G188" s="13">
        <v>60983707.976002589</v>
      </c>
      <c r="H188" s="13">
        <f>SUM(H186:H187)</f>
        <v>316118544.01600266</v>
      </c>
      <c r="I188" s="13">
        <v>380034589.31299984</v>
      </c>
      <c r="J188" s="13">
        <v>71187790.407999992</v>
      </c>
      <c r="K188" s="13">
        <v>17263859.807999998</v>
      </c>
      <c r="L188" s="13">
        <v>25043470.37200037</v>
      </c>
      <c r="M188" s="13">
        <f t="shared" ref="M188" si="206">SUM(M186:M187)</f>
        <v>493529709.90100026</v>
      </c>
      <c r="N188" s="6">
        <f t="shared" si="199"/>
        <v>593754803.42599988</v>
      </c>
      <c r="O188" s="6">
        <f t="shared" si="200"/>
        <v>99276820.695000008</v>
      </c>
      <c r="P188" s="6">
        <f t="shared" si="201"/>
        <v>30589451.447999988</v>
      </c>
      <c r="Q188" s="6">
        <f t="shared" si="202"/>
        <v>86027178.348002955</v>
      </c>
      <c r="R188" s="6">
        <f t="shared" si="203"/>
        <v>809648253.91700292</v>
      </c>
    </row>
    <row r="189" spans="1:18" ht="26.3" customHeight="1" x14ac:dyDescent="0.3">
      <c r="A189" s="34"/>
      <c r="B189" s="9" t="s">
        <v>21</v>
      </c>
      <c r="C189" s="9" t="s">
        <v>4</v>
      </c>
      <c r="D189" s="28">
        <v>7616022.9939999999</v>
      </c>
      <c r="E189" s="28">
        <v>1275534.4040000001</v>
      </c>
      <c r="F189" s="28">
        <v>1808416.4350000001</v>
      </c>
      <c r="G189" s="28">
        <v>415522.58900000079</v>
      </c>
      <c r="H189" s="10">
        <f>SUM(D189:G189)</f>
        <v>11115496.422000002</v>
      </c>
      <c r="I189" s="28">
        <v>14463221.90900003</v>
      </c>
      <c r="J189" s="28">
        <v>3490058.8130000001</v>
      </c>
      <c r="K189" s="28">
        <v>3964238.359999998</v>
      </c>
      <c r="L189" s="28">
        <v>300928.3729999995</v>
      </c>
      <c r="M189" s="11">
        <f>SUM(I189:L189)</f>
        <v>22218447.455000028</v>
      </c>
      <c r="N189" s="7">
        <f t="shared" si="199"/>
        <v>22079244.903000031</v>
      </c>
      <c r="O189" s="7">
        <f t="shared" si="200"/>
        <v>4765593.2170000002</v>
      </c>
      <c r="P189" s="7">
        <f t="shared" si="201"/>
        <v>5772654.7949999981</v>
      </c>
      <c r="Q189" s="7">
        <f t="shared" si="202"/>
        <v>716450.96200000029</v>
      </c>
      <c r="R189" s="8">
        <f t="shared" si="203"/>
        <v>33333943.87700003</v>
      </c>
    </row>
    <row r="190" spans="1:18" ht="26.3" customHeight="1" x14ac:dyDescent="0.3">
      <c r="A190" s="34"/>
      <c r="B190" s="9"/>
      <c r="C190" s="9" t="s">
        <v>18</v>
      </c>
      <c r="D190" s="28">
        <v>2222450.9849999989</v>
      </c>
      <c r="E190" s="28">
        <v>579293.59</v>
      </c>
      <c r="F190" s="28">
        <v>1224606.2609999999</v>
      </c>
      <c r="G190" s="28">
        <v>127912.736</v>
      </c>
      <c r="H190" s="10">
        <f>SUM(D190:G190)</f>
        <v>4154263.5719999988</v>
      </c>
      <c r="I190" s="28">
        <v>21763899.478999991</v>
      </c>
      <c r="J190" s="28">
        <v>4964514.9829999991</v>
      </c>
      <c r="K190" s="28">
        <v>4796182.3140000366</v>
      </c>
      <c r="L190" s="28">
        <v>463936.34599999682</v>
      </c>
      <c r="M190" s="11">
        <f>SUM(I190:L190)</f>
        <v>31988533.122000024</v>
      </c>
      <c r="N190" s="7">
        <f t="shared" si="199"/>
        <v>23986350.46399999</v>
      </c>
      <c r="O190" s="7">
        <f t="shared" si="200"/>
        <v>5543808.5729999989</v>
      </c>
      <c r="P190" s="7">
        <f t="shared" si="201"/>
        <v>6020788.5750000365</v>
      </c>
      <c r="Q190" s="7">
        <f t="shared" si="202"/>
        <v>591849.08199999679</v>
      </c>
      <c r="R190" s="8">
        <f t="shared" si="203"/>
        <v>36142796.694000021</v>
      </c>
    </row>
    <row r="191" spans="1:18" ht="26.3" customHeight="1" x14ac:dyDescent="0.3">
      <c r="A191" s="34"/>
      <c r="B191" s="12" t="s">
        <v>26</v>
      </c>
      <c r="C191" s="12"/>
      <c r="D191" s="13">
        <v>9838473.9789999984</v>
      </c>
      <c r="E191" s="13">
        <v>1854827.9939999999</v>
      </c>
      <c r="F191" s="13">
        <v>3033022.696</v>
      </c>
      <c r="G191" s="13">
        <v>543435.32500000077</v>
      </c>
      <c r="H191" s="13">
        <f t="shared" ref="H191" si="207">SUM(H189:H190)</f>
        <v>15269759.994000001</v>
      </c>
      <c r="I191" s="13">
        <v>36227121.388000019</v>
      </c>
      <c r="J191" s="13">
        <v>8454573.7960000001</v>
      </c>
      <c r="K191" s="13">
        <v>8760420.6740000341</v>
      </c>
      <c r="L191" s="13">
        <v>764864.71899999632</v>
      </c>
      <c r="M191" s="13">
        <f t="shared" ref="M191" si="208">SUM(M189:M190)</f>
        <v>54206980.577000052</v>
      </c>
      <c r="N191" s="6">
        <f t="shared" si="199"/>
        <v>46065595.367000014</v>
      </c>
      <c r="O191" s="6">
        <f t="shared" si="200"/>
        <v>10309401.789999999</v>
      </c>
      <c r="P191" s="6">
        <f t="shared" si="201"/>
        <v>11793443.370000035</v>
      </c>
      <c r="Q191" s="6">
        <f t="shared" si="202"/>
        <v>1308300.043999997</v>
      </c>
      <c r="R191" s="6">
        <f t="shared" si="203"/>
        <v>69476740.571000054</v>
      </c>
    </row>
    <row r="192" spans="1:18" ht="26.3" customHeight="1" x14ac:dyDescent="0.3">
      <c r="A192" s="34"/>
      <c r="B192" s="9" t="s">
        <v>20</v>
      </c>
      <c r="C192" s="9" t="s">
        <v>4</v>
      </c>
      <c r="D192" s="28">
        <v>5746858.2479999987</v>
      </c>
      <c r="E192" s="28">
        <v>18371251.291999999</v>
      </c>
      <c r="F192" s="28">
        <v>1997998.247</v>
      </c>
      <c r="G192" s="28">
        <v>9408095.1149998922</v>
      </c>
      <c r="H192" s="10">
        <f>SUM(D192:G192)</f>
        <v>35524202.901999891</v>
      </c>
      <c r="I192" s="28">
        <v>17525773.101</v>
      </c>
      <c r="J192" s="28">
        <v>133222335.581</v>
      </c>
      <c r="K192" s="28">
        <v>3888487.004999999</v>
      </c>
      <c r="L192" s="28">
        <v>6505416.7830000035</v>
      </c>
      <c r="M192" s="11">
        <f>SUM(I192:L192)</f>
        <v>161142012.47</v>
      </c>
      <c r="N192" s="7">
        <f t="shared" si="199"/>
        <v>23272631.348999999</v>
      </c>
      <c r="O192" s="7">
        <f t="shared" si="200"/>
        <v>151593586.873</v>
      </c>
      <c r="P192" s="7">
        <f t="shared" si="201"/>
        <v>5886485.2519999985</v>
      </c>
      <c r="Q192" s="7">
        <f t="shared" si="202"/>
        <v>15913511.897999896</v>
      </c>
      <c r="R192" s="8">
        <f t="shared" si="203"/>
        <v>196666215.37199989</v>
      </c>
    </row>
    <row r="193" spans="1:18" ht="26.3" customHeight="1" x14ac:dyDescent="0.3">
      <c r="A193" s="34"/>
      <c r="B193" s="9"/>
      <c r="C193" s="9" t="s">
        <v>18</v>
      </c>
      <c r="D193" s="28">
        <v>1418364.202</v>
      </c>
      <c r="E193" s="28">
        <v>11024202.619999999</v>
      </c>
      <c r="F193" s="28">
        <v>141615.45699999999</v>
      </c>
      <c r="G193" s="28">
        <v>10449486.707999861</v>
      </c>
      <c r="H193" s="10">
        <f>SUM(D193:G193)</f>
        <v>23033668.986999862</v>
      </c>
      <c r="I193" s="28">
        <v>23523440.697999999</v>
      </c>
      <c r="J193" s="28">
        <v>16917966.502999999</v>
      </c>
      <c r="K193" s="28">
        <v>5467172.9859999996</v>
      </c>
      <c r="L193" s="28">
        <v>6049156.1609999491</v>
      </c>
      <c r="M193" s="11">
        <f>SUM(I193:L193)</f>
        <v>51957736.347999945</v>
      </c>
      <c r="N193" s="7">
        <f t="shared" si="199"/>
        <v>24941804.899999999</v>
      </c>
      <c r="O193" s="7">
        <f t="shared" si="200"/>
        <v>27942169.122999996</v>
      </c>
      <c r="P193" s="7">
        <f t="shared" si="201"/>
        <v>5608788.443</v>
      </c>
      <c r="Q193" s="7">
        <f t="shared" si="202"/>
        <v>16498642.868999809</v>
      </c>
      <c r="R193" s="8">
        <f t="shared" si="203"/>
        <v>74991405.3349998</v>
      </c>
    </row>
    <row r="194" spans="1:18" ht="26.3" customHeight="1" x14ac:dyDescent="0.3">
      <c r="A194" s="34"/>
      <c r="B194" s="12" t="s">
        <v>26</v>
      </c>
      <c r="C194" s="12"/>
      <c r="D194" s="13">
        <v>7165222.4499999993</v>
      </c>
      <c r="E194" s="13">
        <v>29395453.912</v>
      </c>
      <c r="F194" s="13">
        <v>2139613.7039999999</v>
      </c>
      <c r="G194" s="13">
        <v>19857581.822999753</v>
      </c>
      <c r="H194" s="13">
        <f t="shared" ref="H194" si="209">SUM(H192:H193)</f>
        <v>58557871.888999753</v>
      </c>
      <c r="I194" s="13">
        <v>41049213.798999995</v>
      </c>
      <c r="J194" s="13">
        <v>150140302.08399999</v>
      </c>
      <c r="K194" s="13">
        <v>9355659.9909999985</v>
      </c>
      <c r="L194" s="13">
        <v>12554572.943999954</v>
      </c>
      <c r="M194" s="13">
        <f t="shared" ref="M194" si="210">SUM(M192:M193)</f>
        <v>213099748.81799996</v>
      </c>
      <c r="N194" s="6">
        <f t="shared" si="199"/>
        <v>48214436.248999998</v>
      </c>
      <c r="O194" s="6">
        <f t="shared" si="200"/>
        <v>179535755.99599999</v>
      </c>
      <c r="P194" s="6">
        <f t="shared" si="201"/>
        <v>11495273.694999998</v>
      </c>
      <c r="Q194" s="6">
        <f t="shared" si="202"/>
        <v>32412154.766999707</v>
      </c>
      <c r="R194" s="6">
        <f t="shared" si="203"/>
        <v>271657620.70699972</v>
      </c>
    </row>
    <row r="195" spans="1:18" ht="26.3" customHeight="1" x14ac:dyDescent="0.3">
      <c r="A195" s="34"/>
      <c r="B195" s="9" t="s">
        <v>19</v>
      </c>
      <c r="C195" s="9" t="s">
        <v>4</v>
      </c>
      <c r="D195" s="28">
        <v>1894744.43</v>
      </c>
      <c r="E195" s="28">
        <v>38079.300000000003</v>
      </c>
      <c r="F195" s="28">
        <v>1703.741</v>
      </c>
      <c r="G195" s="28">
        <v>12609.679</v>
      </c>
      <c r="H195" s="10">
        <f>SUM(D195:G195)</f>
        <v>1947137.15</v>
      </c>
      <c r="I195" s="28"/>
      <c r="J195" s="28"/>
      <c r="K195" s="28"/>
      <c r="L195" s="28">
        <v>76326.76999999999</v>
      </c>
      <c r="M195" s="11">
        <f>SUM(I195:L195)</f>
        <v>76326.76999999999</v>
      </c>
      <c r="N195" s="7">
        <f t="shared" si="199"/>
        <v>1894744.43</v>
      </c>
      <c r="O195" s="7">
        <f t="shared" si="200"/>
        <v>38079.300000000003</v>
      </c>
      <c r="P195" s="7">
        <f t="shared" si="201"/>
        <v>1703.741</v>
      </c>
      <c r="Q195" s="7">
        <f t="shared" si="202"/>
        <v>88936.448999999993</v>
      </c>
      <c r="R195" s="8">
        <f t="shared" si="203"/>
        <v>2023463.92</v>
      </c>
    </row>
    <row r="196" spans="1:18" ht="26.3" customHeight="1" x14ac:dyDescent="0.3">
      <c r="A196" s="34"/>
      <c r="B196" s="9"/>
      <c r="C196" s="9" t="s">
        <v>18</v>
      </c>
      <c r="D196" s="28">
        <v>5102.16</v>
      </c>
      <c r="E196" s="28">
        <v>18212.669999999998</v>
      </c>
      <c r="F196" s="28">
        <v>3662.5010000000002</v>
      </c>
      <c r="G196" s="28">
        <v>659.94</v>
      </c>
      <c r="H196" s="10">
        <f>SUM(D196:G196)</f>
        <v>27637.270999999997</v>
      </c>
      <c r="I196" s="28"/>
      <c r="J196" s="28"/>
      <c r="K196" s="28"/>
      <c r="L196" s="28">
        <v>115.35</v>
      </c>
      <c r="M196" s="11">
        <f>SUM(I196:L196)</f>
        <v>115.35</v>
      </c>
      <c r="N196" s="7">
        <f t="shared" si="199"/>
        <v>5102.16</v>
      </c>
      <c r="O196" s="7">
        <f t="shared" si="200"/>
        <v>18212.669999999998</v>
      </c>
      <c r="P196" s="7">
        <f t="shared" si="201"/>
        <v>3662.5010000000002</v>
      </c>
      <c r="Q196" s="7">
        <f t="shared" si="202"/>
        <v>775.29000000000008</v>
      </c>
      <c r="R196" s="8">
        <f t="shared" si="203"/>
        <v>27752.620999999996</v>
      </c>
    </row>
    <row r="197" spans="1:18" ht="26.3" customHeight="1" x14ac:dyDescent="0.3">
      <c r="A197" s="34"/>
      <c r="B197" s="12" t="s">
        <v>26</v>
      </c>
      <c r="C197" s="12"/>
      <c r="D197" s="13">
        <v>1899846.5899999999</v>
      </c>
      <c r="E197" s="13">
        <v>56291.97</v>
      </c>
      <c r="F197" s="13">
        <v>5366.2420000000002</v>
      </c>
      <c r="G197" s="13">
        <v>13269.619000000001</v>
      </c>
      <c r="H197" s="13">
        <f t="shared" ref="H197" si="211">SUM(H195:H196)</f>
        <v>1974774.4209999999</v>
      </c>
      <c r="I197" s="13"/>
      <c r="J197" s="13"/>
      <c r="K197" s="13"/>
      <c r="L197" s="13">
        <v>76442.12</v>
      </c>
      <c r="M197" s="13">
        <f t="shared" ref="M197" si="212">SUM(M195:M196)</f>
        <v>76442.12</v>
      </c>
      <c r="N197" s="6">
        <f t="shared" si="199"/>
        <v>1899846.5899999999</v>
      </c>
      <c r="O197" s="6">
        <f t="shared" si="200"/>
        <v>56291.97</v>
      </c>
      <c r="P197" s="6">
        <f t="shared" si="201"/>
        <v>5366.2420000000002</v>
      </c>
      <c r="Q197" s="6">
        <f t="shared" si="202"/>
        <v>89711.739000000001</v>
      </c>
      <c r="R197" s="6">
        <f t="shared" si="203"/>
        <v>2051216.5409999997</v>
      </c>
    </row>
    <row r="198" spans="1:18" ht="26.3" customHeight="1" x14ac:dyDescent="0.3">
      <c r="A198" s="34"/>
      <c r="B198" s="9" t="s">
        <v>7</v>
      </c>
      <c r="C198" s="9" t="s">
        <v>4</v>
      </c>
      <c r="D198" s="28"/>
      <c r="E198" s="28"/>
      <c r="F198" s="28">
        <v>11036.275</v>
      </c>
      <c r="G198" s="28"/>
      <c r="H198" s="10">
        <f>SUM(D198:G198)</f>
        <v>11036.275</v>
      </c>
      <c r="I198" s="28"/>
      <c r="J198" s="28">
        <v>523741.76899999991</v>
      </c>
      <c r="K198" s="28">
        <v>17123.722000000002</v>
      </c>
      <c r="L198" s="28"/>
      <c r="M198" s="11">
        <f>SUM(I198:L198)</f>
        <v>540865.49099999992</v>
      </c>
      <c r="N198" s="7">
        <f t="shared" si="199"/>
        <v>0</v>
      </c>
      <c r="O198" s="7">
        <f t="shared" si="200"/>
        <v>523741.76899999991</v>
      </c>
      <c r="P198" s="7">
        <f t="shared" si="201"/>
        <v>28159.997000000003</v>
      </c>
      <c r="Q198" s="7">
        <f t="shared" si="202"/>
        <v>0</v>
      </c>
      <c r="R198" s="8">
        <f t="shared" si="203"/>
        <v>551901.76599999995</v>
      </c>
    </row>
    <row r="199" spans="1:18" ht="26.3" customHeight="1" x14ac:dyDescent="0.3">
      <c r="A199" s="34"/>
      <c r="B199" s="9"/>
      <c r="C199" s="9" t="s">
        <v>18</v>
      </c>
      <c r="D199" s="28"/>
      <c r="E199" s="28">
        <v>42112.502999999997</v>
      </c>
      <c r="F199" s="28">
        <v>62792.13</v>
      </c>
      <c r="G199" s="28"/>
      <c r="H199" s="10">
        <f>SUM(D199:G199)</f>
        <v>104904.633</v>
      </c>
      <c r="I199" s="28">
        <v>2013.64</v>
      </c>
      <c r="J199" s="28">
        <v>673978.73499999999</v>
      </c>
      <c r="K199" s="28">
        <v>28684.666000000001</v>
      </c>
      <c r="L199" s="28"/>
      <c r="M199" s="11">
        <f>SUM(I199:L199)</f>
        <v>704677.04099999997</v>
      </c>
      <c r="N199" s="7">
        <f t="shared" si="199"/>
        <v>2013.64</v>
      </c>
      <c r="O199" s="7">
        <f t="shared" si="200"/>
        <v>716091.23800000001</v>
      </c>
      <c r="P199" s="7">
        <f t="shared" si="201"/>
        <v>91476.796000000002</v>
      </c>
      <c r="Q199" s="7">
        <f t="shared" si="202"/>
        <v>0</v>
      </c>
      <c r="R199" s="8">
        <f t="shared" si="203"/>
        <v>809581.674</v>
      </c>
    </row>
    <row r="200" spans="1:18" ht="26.3" customHeight="1" x14ac:dyDescent="0.3">
      <c r="A200" s="34"/>
      <c r="B200" s="4" t="s">
        <v>26</v>
      </c>
      <c r="C200" s="4"/>
      <c r="D200" s="6"/>
      <c r="E200" s="6">
        <v>42112.502999999997</v>
      </c>
      <c r="F200" s="6">
        <v>73828.404999999999</v>
      </c>
      <c r="G200" s="6"/>
      <c r="H200" s="6">
        <f t="shared" ref="H200" si="213">SUM(H198:H199)</f>
        <v>115940.908</v>
      </c>
      <c r="I200" s="6">
        <v>2013.64</v>
      </c>
      <c r="J200" s="6">
        <v>1197720.504</v>
      </c>
      <c r="K200" s="6">
        <v>45808.388000000006</v>
      </c>
      <c r="L200" s="6"/>
      <c r="M200" s="6">
        <f t="shared" ref="M200:R200" si="214">SUM(M198:M199)</f>
        <v>1245542.5319999999</v>
      </c>
      <c r="N200" s="6">
        <f t="shared" si="214"/>
        <v>2013.64</v>
      </c>
      <c r="O200" s="6">
        <f t="shared" si="214"/>
        <v>1239833.007</v>
      </c>
      <c r="P200" s="6">
        <f t="shared" si="214"/>
        <v>119636.79300000001</v>
      </c>
      <c r="Q200" s="6">
        <f t="shared" si="214"/>
        <v>0</v>
      </c>
      <c r="R200" s="6">
        <f t="shared" si="214"/>
        <v>1361483.44</v>
      </c>
    </row>
    <row r="201" spans="1:18" ht="26.3" customHeight="1" x14ac:dyDescent="0.3">
      <c r="A201" s="34"/>
      <c r="B201" s="27" t="s">
        <v>27</v>
      </c>
      <c r="C201" s="14" t="s">
        <v>4</v>
      </c>
      <c r="D201" s="15">
        <f>SUM(D186,D189,D192,D195,D198)</f>
        <v>60943266.437999986</v>
      </c>
      <c r="E201" s="15">
        <f t="shared" ref="E201:M201" si="215">SUM(E186,E189,E192,E195,E198)</f>
        <v>40288299.816000015</v>
      </c>
      <c r="F201" s="15">
        <f t="shared" si="215"/>
        <v>5323077.193</v>
      </c>
      <c r="G201" s="15">
        <f t="shared" si="215"/>
        <v>33483275.171001945</v>
      </c>
      <c r="H201" s="15">
        <f t="shared" si="215"/>
        <v>140037918.618002</v>
      </c>
      <c r="I201" s="15">
        <f t="shared" si="215"/>
        <v>58826415.054000035</v>
      </c>
      <c r="J201" s="15">
        <f t="shared" si="215"/>
        <v>153204714.734</v>
      </c>
      <c r="K201" s="15">
        <f t="shared" si="215"/>
        <v>8360006.0019999966</v>
      </c>
      <c r="L201" s="15">
        <f t="shared" si="215"/>
        <v>18490225.086000193</v>
      </c>
      <c r="M201" s="15">
        <f t="shared" si="215"/>
        <v>238881360.87600023</v>
      </c>
      <c r="N201" s="15">
        <f t="shared" ref="N201:N203" si="216">D201+I201</f>
        <v>119769681.49200001</v>
      </c>
      <c r="O201" s="15">
        <f t="shared" ref="O201:O203" si="217">E201+J201</f>
        <v>193493014.55000001</v>
      </c>
      <c r="P201" s="15">
        <f t="shared" ref="P201:P203" si="218">F201+K201</f>
        <v>13683083.194999997</v>
      </c>
      <c r="Q201" s="15">
        <f t="shared" ref="Q201:Q203" si="219">G201+L201</f>
        <v>51973500.257002138</v>
      </c>
      <c r="R201" s="15">
        <f t="shared" ref="R201:R203" si="220">H201+M201</f>
        <v>378919279.49400222</v>
      </c>
    </row>
    <row r="202" spans="1:18" ht="26.3" customHeight="1" x14ac:dyDescent="0.3">
      <c r="A202" s="34"/>
      <c r="B202" s="14"/>
      <c r="C202" s="14" t="s">
        <v>18</v>
      </c>
      <c r="D202" s="15">
        <f>SUM(D187,D190,D193,D196,D199)</f>
        <v>171680490.69400007</v>
      </c>
      <c r="E202" s="15">
        <f t="shared" ref="E202:M202" si="221">SUM(E187,E190,E193,E196,E199)</f>
        <v>19149416.850000001</v>
      </c>
      <c r="F202" s="15">
        <f t="shared" si="221"/>
        <v>13254345.493999992</v>
      </c>
      <c r="G202" s="15">
        <f t="shared" si="221"/>
        <v>47914719.572000399</v>
      </c>
      <c r="H202" s="15">
        <f t="shared" si="221"/>
        <v>251998972.61000046</v>
      </c>
      <c r="I202" s="15">
        <f t="shared" si="221"/>
        <v>398486523.08599985</v>
      </c>
      <c r="J202" s="15">
        <f t="shared" si="221"/>
        <v>77775672.057999983</v>
      </c>
      <c r="K202" s="15">
        <f t="shared" si="221"/>
        <v>27065742.859000035</v>
      </c>
      <c r="L202" s="15">
        <f t="shared" si="221"/>
        <v>19949125.069000129</v>
      </c>
      <c r="M202" s="15">
        <f t="shared" si="221"/>
        <v>523277063.07200009</v>
      </c>
      <c r="N202" s="15">
        <f t="shared" si="216"/>
        <v>570167013.77999997</v>
      </c>
      <c r="O202" s="15">
        <f t="shared" si="217"/>
        <v>96925088.907999992</v>
      </c>
      <c r="P202" s="15">
        <f t="shared" si="218"/>
        <v>40320088.35300003</v>
      </c>
      <c r="Q202" s="15">
        <f t="shared" si="219"/>
        <v>67863844.641000524</v>
      </c>
      <c r="R202" s="15">
        <f t="shared" si="220"/>
        <v>775276035.68200052</v>
      </c>
    </row>
    <row r="203" spans="1:18" ht="26.3" customHeight="1" thickBot="1" x14ac:dyDescent="0.35">
      <c r="A203" s="35"/>
      <c r="B203" s="26"/>
      <c r="C203" s="16" t="s">
        <v>27</v>
      </c>
      <c r="D203" s="17">
        <f>SUM(D200,D197,D194,D191,D188)</f>
        <v>232623757.13200009</v>
      </c>
      <c r="E203" s="17">
        <f t="shared" ref="E203:M203" si="222">SUM(E200,E197,E194,E191,E188)</f>
        <v>59437716.666000023</v>
      </c>
      <c r="F203" s="17">
        <f t="shared" si="222"/>
        <v>18577422.686999992</v>
      </c>
      <c r="G203" s="17">
        <f t="shared" si="222"/>
        <v>81397994.74300234</v>
      </c>
      <c r="H203" s="17">
        <f t="shared" si="222"/>
        <v>392036891.22800243</v>
      </c>
      <c r="I203" s="17">
        <f t="shared" si="222"/>
        <v>457312938.13999987</v>
      </c>
      <c r="J203" s="17">
        <f t="shared" si="222"/>
        <v>230980386.792</v>
      </c>
      <c r="K203" s="17">
        <f t="shared" si="222"/>
        <v>35425748.861000031</v>
      </c>
      <c r="L203" s="17">
        <f t="shared" si="222"/>
        <v>38439350.155000322</v>
      </c>
      <c r="M203" s="17">
        <f t="shared" si="222"/>
        <v>762158423.94800031</v>
      </c>
      <c r="N203" s="17">
        <f t="shared" si="216"/>
        <v>689936695.27199996</v>
      </c>
      <c r="O203" s="17">
        <f t="shared" si="217"/>
        <v>290418103.458</v>
      </c>
      <c r="P203" s="17">
        <f t="shared" si="218"/>
        <v>54003171.548000023</v>
      </c>
      <c r="Q203" s="17">
        <f t="shared" si="219"/>
        <v>119837344.89800265</v>
      </c>
      <c r="R203" s="17">
        <f t="shared" si="220"/>
        <v>1154195315.1760027</v>
      </c>
    </row>
  </sheetData>
  <mergeCells count="20">
    <mergeCell ref="N4:Q4"/>
    <mergeCell ref="R4:R5"/>
    <mergeCell ref="B4:B5"/>
    <mergeCell ref="C4:C5"/>
    <mergeCell ref="D4:G4"/>
    <mergeCell ref="H4:H5"/>
    <mergeCell ref="I4:L4"/>
    <mergeCell ref="A4:A5"/>
    <mergeCell ref="A6:A23"/>
    <mergeCell ref="A24:A41"/>
    <mergeCell ref="A42:A59"/>
    <mergeCell ref="M4:M5"/>
    <mergeCell ref="A186:A203"/>
    <mergeCell ref="A60:A77"/>
    <mergeCell ref="A78:A95"/>
    <mergeCell ref="A96:A113"/>
    <mergeCell ref="A168:A185"/>
    <mergeCell ref="A150:A167"/>
    <mergeCell ref="A132:A149"/>
    <mergeCell ref="A114:A131"/>
  </mergeCells>
  <pageMargins left="0" right="0" top="0" bottom="0" header="0" footer="0"/>
  <pageSetup paperSize="9" scale="50" orientation="landscape" verticalDpi="0" r:id="rId1"/>
  <rowBreaks count="5" manualBreakCount="5">
    <brk id="23" max="16383" man="1"/>
    <brk id="41" max="16383" man="1"/>
    <brk id="59" max="16383" man="1"/>
    <brk id="77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01009C1-B33B-4843-8BA0-011A046298C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AQU_3_3_2_1_1_TOTAL</vt:lpstr>
      <vt:lpstr>AQU_3_3_2_1_1</vt:lpstr>
      <vt:lpstr>AQU_3_3_2_1_1!Titulos_de_impressao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cp:lastPrinted>2016-03-08T15:03:22Z</cp:lastPrinted>
  <dcterms:created xsi:type="dcterms:W3CDTF">2015-07-09T18:52:31Z</dcterms:created>
  <dcterms:modified xsi:type="dcterms:W3CDTF">2022-03-15T19:40:18Z</dcterms:modified>
</cp:coreProperties>
</file>