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 activeTab="1"/>
  </bookViews>
  <sheets>
    <sheet name="AQU_3_3_2_1_1_TOTAL" sheetId="2" r:id="rId1"/>
    <sheet name="AQU_3_3_2_1_1" sheetId="1" r:id="rId2"/>
  </sheets>
  <definedNames>
    <definedName name="_xlnm._FilterDatabase" localSheetId="1" hidden="1">AQU_3_3_2_1_1!$B$1:$B$115</definedName>
    <definedName name="_xlnm.Print_Titles" localSheetId="1">AQU_3_3_2_1_1!$A:$C,AQU_3_3_2_1_1!$1:$5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L20" i="2"/>
  <c r="L22" i="2" s="1"/>
  <c r="D184" i="1" l="1"/>
  <c r="O6" i="1" l="1"/>
  <c r="M13" i="1"/>
  <c r="M12" i="1"/>
  <c r="M18" i="1"/>
  <c r="N6" i="1"/>
  <c r="N9" i="1"/>
  <c r="H7" i="1"/>
  <c r="H9" i="1"/>
  <c r="M15" i="1"/>
  <c r="M10" i="1"/>
  <c r="M16" i="1"/>
  <c r="M19" i="1"/>
  <c r="H6" i="1"/>
  <c r="P6" i="1"/>
  <c r="M6" i="1"/>
  <c r="Q6" i="1"/>
  <c r="M9" i="1"/>
  <c r="H168" i="1"/>
  <c r="D183" i="1"/>
  <c r="N168" i="1"/>
  <c r="Q168" i="1"/>
  <c r="P168" i="1"/>
  <c r="J184" i="1"/>
  <c r="Q169" i="1"/>
  <c r="N169" i="1"/>
  <c r="N170" i="1"/>
  <c r="P171" i="1"/>
  <c r="M171" i="1"/>
  <c r="H172" i="1"/>
  <c r="Q172" i="1"/>
  <c r="N172" i="1"/>
  <c r="M174" i="1"/>
  <c r="N174" i="1"/>
  <c r="O174" i="1"/>
  <c r="P175" i="1"/>
  <c r="O175" i="1"/>
  <c r="Q175" i="1"/>
  <c r="O177" i="1"/>
  <c r="N177" i="1"/>
  <c r="Q177" i="1"/>
  <c r="O178" i="1"/>
  <c r="P178" i="1"/>
  <c r="P180" i="1"/>
  <c r="M180" i="1"/>
  <c r="N180" i="1"/>
  <c r="P181" i="1"/>
  <c r="N181" i="1"/>
  <c r="O181" i="1"/>
  <c r="I183" i="1"/>
  <c r="E184" i="1"/>
  <c r="M14" i="1" l="1"/>
  <c r="M20" i="1"/>
  <c r="M17" i="1"/>
  <c r="H8" i="1"/>
  <c r="M21" i="1"/>
  <c r="M11" i="1"/>
  <c r="Q173" i="1"/>
  <c r="Q170" i="1"/>
  <c r="M169" i="1"/>
  <c r="H181" i="1"/>
  <c r="M178" i="1"/>
  <c r="M175" i="1"/>
  <c r="M176" i="1" s="1"/>
  <c r="N173" i="1"/>
  <c r="M168" i="1"/>
  <c r="Q180" i="1"/>
  <c r="K183" i="1"/>
  <c r="O184" i="1"/>
  <c r="N182" i="1"/>
  <c r="Q179" i="1"/>
  <c r="P172" i="1"/>
  <c r="O169" i="1"/>
  <c r="L183" i="1"/>
  <c r="H180" i="1"/>
  <c r="R180" i="1" s="1"/>
  <c r="M177" i="1"/>
  <c r="O172" i="1"/>
  <c r="Q171" i="1"/>
  <c r="O179" i="1"/>
  <c r="H174" i="1"/>
  <c r="R174" i="1" s="1"/>
  <c r="E183" i="1"/>
  <c r="N183" i="1"/>
  <c r="Q181" i="1"/>
  <c r="N178" i="1"/>
  <c r="P177" i="1"/>
  <c r="P174" i="1"/>
  <c r="Q176" i="1"/>
  <c r="O171" i="1"/>
  <c r="P182" i="1"/>
  <c r="P170" i="1"/>
  <c r="K184" i="1"/>
  <c r="J183" i="1"/>
  <c r="O180" i="1"/>
  <c r="O182" i="1" s="1"/>
  <c r="P179" i="1"/>
  <c r="P176" i="1"/>
  <c r="Q174" i="1"/>
  <c r="N171" i="1"/>
  <c r="I184" i="1"/>
  <c r="N176" i="1"/>
  <c r="H175" i="1"/>
  <c r="R175" i="1" s="1"/>
  <c r="M172" i="1"/>
  <c r="G183" i="1"/>
  <c r="M181" i="1"/>
  <c r="O173" i="1"/>
  <c r="G184" i="1"/>
  <c r="F183" i="1"/>
  <c r="Q178" i="1"/>
  <c r="H177" i="1"/>
  <c r="N175" i="1"/>
  <c r="P169" i="1"/>
  <c r="H169" i="1"/>
  <c r="H170" i="1" s="1"/>
  <c r="O168" i="1"/>
  <c r="F184" i="1"/>
  <c r="H178" i="1"/>
  <c r="H171" i="1"/>
  <c r="L184" i="1"/>
  <c r="M163" i="1"/>
  <c r="Q163" i="1"/>
  <c r="P163" i="1"/>
  <c r="O163" i="1"/>
  <c r="H163" i="1"/>
  <c r="M162" i="1"/>
  <c r="P162" i="1"/>
  <c r="O162" i="1"/>
  <c r="H162" i="1"/>
  <c r="Q160" i="1"/>
  <c r="P160" i="1"/>
  <c r="O160" i="1"/>
  <c r="H160" i="1"/>
  <c r="M159" i="1"/>
  <c r="Q159" i="1"/>
  <c r="H159" i="1"/>
  <c r="Q157" i="1"/>
  <c r="H157" i="1"/>
  <c r="M156" i="1"/>
  <c r="Q156" i="1"/>
  <c r="H156" i="1"/>
  <c r="M154" i="1"/>
  <c r="Q154" i="1"/>
  <c r="H154" i="1"/>
  <c r="M153" i="1"/>
  <c r="Q153" i="1"/>
  <c r="H153" i="1"/>
  <c r="H151" i="1"/>
  <c r="P151" i="1"/>
  <c r="Q151" i="1"/>
  <c r="F165" i="1"/>
  <c r="I166" i="1"/>
  <c r="Q150" i="1"/>
  <c r="P145" i="1"/>
  <c r="H145" i="1"/>
  <c r="L147" i="1"/>
  <c r="P144" i="1"/>
  <c r="H144" i="1"/>
  <c r="M142" i="1"/>
  <c r="Q142" i="1"/>
  <c r="O142" i="1"/>
  <c r="H142" i="1"/>
  <c r="M141" i="1"/>
  <c r="Q141" i="1"/>
  <c r="O141" i="1"/>
  <c r="N141" i="1"/>
  <c r="M139" i="1"/>
  <c r="Q139" i="1"/>
  <c r="P139" i="1"/>
  <c r="H139" i="1"/>
  <c r="Q138" i="1"/>
  <c r="P138" i="1"/>
  <c r="H138" i="1"/>
  <c r="N138" i="1"/>
  <c r="Q136" i="1"/>
  <c r="O136" i="1"/>
  <c r="H136" i="1"/>
  <c r="Q135" i="1"/>
  <c r="M135" i="1"/>
  <c r="P135" i="1"/>
  <c r="N135" i="1"/>
  <c r="H133" i="1"/>
  <c r="N132" i="1"/>
  <c r="P133" i="1"/>
  <c r="Q132" i="1"/>
  <c r="G147" i="1"/>
  <c r="O132" i="1"/>
  <c r="M127" i="1"/>
  <c r="Q127" i="1"/>
  <c r="P127" i="1"/>
  <c r="H127" i="1"/>
  <c r="M126" i="1"/>
  <c r="P126" i="1"/>
  <c r="P124" i="1"/>
  <c r="M123" i="1"/>
  <c r="H123" i="1"/>
  <c r="N123" i="1"/>
  <c r="Q121" i="1"/>
  <c r="O121" i="1"/>
  <c r="H121" i="1"/>
  <c r="M120" i="1"/>
  <c r="Q120" i="1"/>
  <c r="O120" i="1"/>
  <c r="H120" i="1"/>
  <c r="Q118" i="1"/>
  <c r="O118" i="1"/>
  <c r="H118" i="1"/>
  <c r="Q117" i="1"/>
  <c r="H117" i="1"/>
  <c r="I129" i="1"/>
  <c r="Q115" i="1"/>
  <c r="P114" i="1"/>
  <c r="K130" i="1"/>
  <c r="H115" i="1"/>
  <c r="Q114" i="1"/>
  <c r="H114" i="1"/>
  <c r="Q109" i="1"/>
  <c r="P109" i="1"/>
  <c r="H109" i="1"/>
  <c r="O108" i="1"/>
  <c r="P108" i="1"/>
  <c r="M106" i="1"/>
  <c r="N106" i="1"/>
  <c r="P106" i="1"/>
  <c r="H106" i="1"/>
  <c r="N105" i="1"/>
  <c r="O103" i="1"/>
  <c r="P103" i="1"/>
  <c r="H103" i="1"/>
  <c r="Q102" i="1"/>
  <c r="Q100" i="1"/>
  <c r="M100" i="1"/>
  <c r="H100" i="1"/>
  <c r="Q99" i="1"/>
  <c r="P99" i="1"/>
  <c r="H99" i="1"/>
  <c r="M97" i="1"/>
  <c r="N97" i="1"/>
  <c r="P97" i="1"/>
  <c r="N96" i="1"/>
  <c r="M109" i="1"/>
  <c r="Q108" i="1"/>
  <c r="M108" i="1"/>
  <c r="Q106" i="1"/>
  <c r="Q103" i="1"/>
  <c r="P102" i="1"/>
  <c r="P100" i="1"/>
  <c r="N91" i="1"/>
  <c r="P90" i="1"/>
  <c r="H90" i="1"/>
  <c r="P88" i="1"/>
  <c r="N88" i="1"/>
  <c r="N87" i="1"/>
  <c r="M85" i="1"/>
  <c r="P85" i="1"/>
  <c r="P82" i="1"/>
  <c r="M81" i="1"/>
  <c r="N81" i="1"/>
  <c r="N79" i="1"/>
  <c r="O79" i="1"/>
  <c r="Q79" i="1"/>
  <c r="M91" i="1"/>
  <c r="Q91" i="1"/>
  <c r="P91" i="1"/>
  <c r="O91" i="1"/>
  <c r="O90" i="1"/>
  <c r="M88" i="1"/>
  <c r="Q88" i="1"/>
  <c r="M87" i="1"/>
  <c r="O85" i="1"/>
  <c r="O84" i="1"/>
  <c r="P84" i="1"/>
  <c r="Q82" i="1"/>
  <c r="M82" i="1"/>
  <c r="O81" i="1"/>
  <c r="M79" i="1"/>
  <c r="P79" i="1"/>
  <c r="Q78" i="1"/>
  <c r="Q73" i="1"/>
  <c r="P73" i="1"/>
  <c r="H73" i="1"/>
  <c r="H72" i="1"/>
  <c r="P70" i="1"/>
  <c r="N69" i="1"/>
  <c r="H69" i="1"/>
  <c r="Q67" i="1"/>
  <c r="O67" i="1"/>
  <c r="H67" i="1"/>
  <c r="Q66" i="1"/>
  <c r="Q64" i="1"/>
  <c r="O64" i="1"/>
  <c r="P64" i="1"/>
  <c r="H64" i="1"/>
  <c r="O63" i="1"/>
  <c r="M61" i="1"/>
  <c r="P61" i="1"/>
  <c r="Q72" i="1"/>
  <c r="M70" i="1"/>
  <c r="Q69" i="1"/>
  <c r="P67" i="1"/>
  <c r="M67" i="1"/>
  <c r="M66" i="1"/>
  <c r="N66" i="1"/>
  <c r="N64" i="1"/>
  <c r="P63" i="1"/>
  <c r="M63" i="1"/>
  <c r="N63" i="1"/>
  <c r="Q61" i="1"/>
  <c r="M54" i="1"/>
  <c r="M52" i="1"/>
  <c r="M43" i="1"/>
  <c r="M30" i="1"/>
  <c r="M55" i="1"/>
  <c r="P55" i="1"/>
  <c r="N55" i="1"/>
  <c r="Q54" i="1"/>
  <c r="N54" i="1"/>
  <c r="P52" i="1"/>
  <c r="H52" i="1"/>
  <c r="H51" i="1"/>
  <c r="Q51" i="1"/>
  <c r="O51" i="1"/>
  <c r="N51" i="1"/>
  <c r="M49" i="1"/>
  <c r="Q49" i="1"/>
  <c r="P49" i="1"/>
  <c r="O49" i="1"/>
  <c r="H49" i="1"/>
  <c r="M48" i="1"/>
  <c r="P48" i="1"/>
  <c r="O48" i="1"/>
  <c r="M46" i="1"/>
  <c r="O46" i="1"/>
  <c r="H46" i="1"/>
  <c r="Q45" i="1"/>
  <c r="E57" i="1"/>
  <c r="L57" i="1"/>
  <c r="N37" i="1"/>
  <c r="P37" i="1"/>
  <c r="H37" i="1"/>
  <c r="N36" i="1"/>
  <c r="H36" i="1"/>
  <c r="M34" i="1"/>
  <c r="Q34" i="1"/>
  <c r="P34" i="1"/>
  <c r="O33" i="1"/>
  <c r="M33" i="1"/>
  <c r="Q33" i="1"/>
  <c r="H33" i="1"/>
  <c r="M31" i="1"/>
  <c r="Q31" i="1"/>
  <c r="P31" i="1"/>
  <c r="H31" i="1"/>
  <c r="Q30" i="1"/>
  <c r="H30" i="1"/>
  <c r="M28" i="1"/>
  <c r="P28" i="1"/>
  <c r="H28" i="1"/>
  <c r="M27" i="1"/>
  <c r="Q29" i="1"/>
  <c r="H27" i="1"/>
  <c r="M25" i="1"/>
  <c r="K40" i="1"/>
  <c r="J39" i="1"/>
  <c r="M24" i="1"/>
  <c r="N25" i="1"/>
  <c r="F39" i="1"/>
  <c r="Q37" i="1"/>
  <c r="O37" i="1"/>
  <c r="N34" i="1"/>
  <c r="N33" i="1"/>
  <c r="N31" i="1"/>
  <c r="O31" i="1"/>
  <c r="P30" i="1"/>
  <c r="N27" i="1"/>
  <c r="I40" i="1"/>
  <c r="G40" i="1"/>
  <c r="H20" i="1"/>
  <c r="H14" i="1"/>
  <c r="H17" i="1"/>
  <c r="M7" i="1"/>
  <c r="M22" i="1" s="1"/>
  <c r="R6" i="1"/>
  <c r="H10" i="1"/>
  <c r="K20" i="2"/>
  <c r="K21" i="2"/>
  <c r="C20" i="2"/>
  <c r="D20" i="2"/>
  <c r="E20" i="2"/>
  <c r="F20" i="2"/>
  <c r="G20" i="2"/>
  <c r="H20" i="2"/>
  <c r="I20" i="2"/>
  <c r="J20" i="2"/>
  <c r="Q89" i="1" l="1"/>
  <c r="D185" i="1"/>
  <c r="M183" i="1"/>
  <c r="M155" i="1"/>
  <c r="Q182" i="1"/>
  <c r="M179" i="1"/>
  <c r="P164" i="1"/>
  <c r="G185" i="1"/>
  <c r="M35" i="1"/>
  <c r="M50" i="1"/>
  <c r="R178" i="1"/>
  <c r="P110" i="1"/>
  <c r="J185" i="1"/>
  <c r="H182" i="1"/>
  <c r="R181" i="1"/>
  <c r="R182" i="1" s="1"/>
  <c r="F185" i="1"/>
  <c r="I185" i="1"/>
  <c r="M184" i="1"/>
  <c r="H176" i="1"/>
  <c r="R176" i="1" s="1"/>
  <c r="R172" i="1"/>
  <c r="Q184" i="1"/>
  <c r="O183" i="1"/>
  <c r="P173" i="1"/>
  <c r="K185" i="1"/>
  <c r="M170" i="1"/>
  <c r="P184" i="1"/>
  <c r="M29" i="1"/>
  <c r="M32" i="1"/>
  <c r="O176" i="1"/>
  <c r="H11" i="1"/>
  <c r="R11" i="1" s="1"/>
  <c r="M26" i="1"/>
  <c r="N184" i="1"/>
  <c r="L185" i="1"/>
  <c r="Q110" i="1"/>
  <c r="R163" i="1"/>
  <c r="N179" i="1"/>
  <c r="M56" i="1"/>
  <c r="P183" i="1"/>
  <c r="Q183" i="1"/>
  <c r="O170" i="1"/>
  <c r="M182" i="1"/>
  <c r="M173" i="1"/>
  <c r="R171" i="1"/>
  <c r="H173" i="1"/>
  <c r="H179" i="1"/>
  <c r="R177" i="1"/>
  <c r="H183" i="1"/>
  <c r="R183" i="1" s="1"/>
  <c r="R168" i="1"/>
  <c r="H184" i="1"/>
  <c r="R169" i="1"/>
  <c r="E185" i="1"/>
  <c r="H53" i="1"/>
  <c r="R154" i="1"/>
  <c r="M164" i="1"/>
  <c r="M8" i="1"/>
  <c r="M110" i="1"/>
  <c r="N161" i="1"/>
  <c r="P146" i="1"/>
  <c r="P65" i="1"/>
  <c r="P83" i="1"/>
  <c r="R139" i="1"/>
  <c r="R153" i="1"/>
  <c r="O45" i="1"/>
  <c r="R52" i="1"/>
  <c r="N52" i="1"/>
  <c r="O62" i="1"/>
  <c r="H82" i="1"/>
  <c r="R82" i="1" s="1"/>
  <c r="H85" i="1"/>
  <c r="R85" i="1" s="1"/>
  <c r="O97" i="1"/>
  <c r="P104" i="1"/>
  <c r="M117" i="1"/>
  <c r="Q140" i="1"/>
  <c r="H141" i="1"/>
  <c r="R141" i="1" s="1"/>
  <c r="P142" i="1"/>
  <c r="O144" i="1"/>
  <c r="O145" i="1"/>
  <c r="M157" i="1"/>
  <c r="M158" i="1" s="1"/>
  <c r="Q162" i="1"/>
  <c r="Q164" i="1" s="1"/>
  <c r="O151" i="1"/>
  <c r="M45" i="1"/>
  <c r="M47" i="1" s="1"/>
  <c r="Q71" i="1"/>
  <c r="H91" i="1"/>
  <c r="R91" i="1" s="1"/>
  <c r="Q107" i="1"/>
  <c r="R156" i="1"/>
  <c r="R159" i="1"/>
  <c r="K167" i="1"/>
  <c r="Q32" i="1"/>
  <c r="Q46" i="1"/>
  <c r="O56" i="1"/>
  <c r="R67" i="1"/>
  <c r="M78" i="1"/>
  <c r="M80" i="1" s="1"/>
  <c r="Q84" i="1"/>
  <c r="Q85" i="1"/>
  <c r="Q90" i="1"/>
  <c r="R100" i="1"/>
  <c r="N104" i="1"/>
  <c r="R106" i="1"/>
  <c r="N116" i="1"/>
  <c r="M118" i="1"/>
  <c r="R118" i="1" s="1"/>
  <c r="M121" i="1"/>
  <c r="R121" i="1" s="1"/>
  <c r="P123" i="1"/>
  <c r="N137" i="1"/>
  <c r="O135" i="1"/>
  <c r="K149" i="1"/>
  <c r="Q144" i="1"/>
  <c r="Q145" i="1"/>
  <c r="O153" i="1"/>
  <c r="O154" i="1"/>
  <c r="O156" i="1"/>
  <c r="O157" i="1"/>
  <c r="O159" i="1"/>
  <c r="N159" i="1"/>
  <c r="Q28" i="1"/>
  <c r="N45" i="1"/>
  <c r="R46" i="1"/>
  <c r="N48" i="1"/>
  <c r="Q52" i="1"/>
  <c r="H54" i="1"/>
  <c r="M36" i="1"/>
  <c r="O65" i="1"/>
  <c r="O68" i="1"/>
  <c r="O71" i="1"/>
  <c r="O72" i="1"/>
  <c r="O73" i="1"/>
  <c r="O100" i="1"/>
  <c r="O104" i="1"/>
  <c r="O105" i="1"/>
  <c r="R109" i="1"/>
  <c r="Q123" i="1"/>
  <c r="Q124" i="1"/>
  <c r="Q126" i="1"/>
  <c r="Q128" i="1" s="1"/>
  <c r="P153" i="1"/>
  <c r="P154" i="1"/>
  <c r="P156" i="1"/>
  <c r="P157" i="1"/>
  <c r="P159" i="1"/>
  <c r="N160" i="1"/>
  <c r="N8" i="1"/>
  <c r="I59" i="1"/>
  <c r="R49" i="1"/>
  <c r="P51" i="1"/>
  <c r="M37" i="1"/>
  <c r="R37" i="1" s="1"/>
  <c r="Q70" i="1"/>
  <c r="H66" i="1"/>
  <c r="P72" i="1"/>
  <c r="O123" i="1"/>
  <c r="M144" i="1"/>
  <c r="R144" i="1" s="1"/>
  <c r="N17" i="1"/>
  <c r="Q35" i="1"/>
  <c r="O34" i="1"/>
  <c r="H38" i="1"/>
  <c r="P45" i="1"/>
  <c r="P46" i="1"/>
  <c r="O53" i="1"/>
  <c r="H55" i="1"/>
  <c r="R55" i="1" s="1"/>
  <c r="H63" i="1"/>
  <c r="Q74" i="1"/>
  <c r="P117" i="1"/>
  <c r="P119" i="1"/>
  <c r="P120" i="1"/>
  <c r="P121" i="1"/>
  <c r="O124" i="1"/>
  <c r="O126" i="1"/>
  <c r="O127" i="1"/>
  <c r="N140" i="1"/>
  <c r="Q133" i="1"/>
  <c r="H135" i="1"/>
  <c r="R135" i="1" s="1"/>
  <c r="P136" i="1"/>
  <c r="O139" i="1"/>
  <c r="R162" i="1"/>
  <c r="G58" i="1"/>
  <c r="M42" i="1"/>
  <c r="M44" i="1" s="1"/>
  <c r="M51" i="1"/>
  <c r="Q101" i="1"/>
  <c r="H132" i="1"/>
  <c r="H134" i="1" s="1"/>
  <c r="P141" i="1"/>
  <c r="M145" i="1"/>
  <c r="R145" i="1" s="1"/>
  <c r="N163" i="1"/>
  <c r="K22" i="2"/>
  <c r="G165" i="1"/>
  <c r="N162" i="1"/>
  <c r="K166" i="1"/>
  <c r="M160" i="1"/>
  <c r="R160" i="1" s="1"/>
  <c r="G166" i="1"/>
  <c r="Q158" i="1"/>
  <c r="L165" i="1"/>
  <c r="N157" i="1"/>
  <c r="O158" i="1"/>
  <c r="N156" i="1"/>
  <c r="P158" i="1"/>
  <c r="N155" i="1"/>
  <c r="N154" i="1"/>
  <c r="N153" i="1"/>
  <c r="J165" i="1"/>
  <c r="O155" i="1"/>
  <c r="P155" i="1"/>
  <c r="O150" i="1"/>
  <c r="H150" i="1"/>
  <c r="H152" i="1" s="1"/>
  <c r="I167" i="1"/>
  <c r="H166" i="1"/>
  <c r="H158" i="1"/>
  <c r="O164" i="1"/>
  <c r="N152" i="1"/>
  <c r="Q152" i="1"/>
  <c r="O161" i="1"/>
  <c r="I165" i="1"/>
  <c r="J166" i="1"/>
  <c r="M151" i="1"/>
  <c r="P152" i="1"/>
  <c r="N158" i="1"/>
  <c r="Q161" i="1"/>
  <c r="K165" i="1"/>
  <c r="P165" i="1" s="1"/>
  <c r="D166" i="1"/>
  <c r="N166" i="1" s="1"/>
  <c r="L166" i="1"/>
  <c r="M150" i="1"/>
  <c r="N151" i="1"/>
  <c r="D165" i="1"/>
  <c r="E166" i="1"/>
  <c r="N150" i="1"/>
  <c r="E165" i="1"/>
  <c r="F166" i="1"/>
  <c r="P150" i="1"/>
  <c r="N145" i="1"/>
  <c r="N144" i="1"/>
  <c r="R142" i="1"/>
  <c r="P143" i="1"/>
  <c r="F147" i="1"/>
  <c r="N143" i="1"/>
  <c r="G148" i="1"/>
  <c r="N142" i="1"/>
  <c r="I148" i="1"/>
  <c r="P140" i="1"/>
  <c r="M138" i="1"/>
  <c r="R138" i="1" s="1"/>
  <c r="N139" i="1"/>
  <c r="O138" i="1"/>
  <c r="M136" i="1"/>
  <c r="M137" i="1" s="1"/>
  <c r="N136" i="1"/>
  <c r="O137" i="1"/>
  <c r="J147" i="1"/>
  <c r="Q147" i="1"/>
  <c r="P137" i="1"/>
  <c r="K148" i="1"/>
  <c r="J149" i="1"/>
  <c r="O133" i="1"/>
  <c r="O140" i="1"/>
  <c r="I149" i="1"/>
  <c r="H148" i="1"/>
  <c r="N134" i="1"/>
  <c r="O143" i="1"/>
  <c r="I147" i="1"/>
  <c r="J148" i="1"/>
  <c r="M133" i="1"/>
  <c r="P134" i="1"/>
  <c r="M143" i="1"/>
  <c r="K147" i="1"/>
  <c r="D148" i="1"/>
  <c r="L148" i="1"/>
  <c r="M132" i="1"/>
  <c r="N133" i="1"/>
  <c r="D147" i="1"/>
  <c r="E148" i="1"/>
  <c r="E147" i="1"/>
  <c r="F148" i="1"/>
  <c r="P132" i="1"/>
  <c r="R127" i="1"/>
  <c r="E129" i="1"/>
  <c r="L129" i="1"/>
  <c r="N127" i="1"/>
  <c r="N126" i="1"/>
  <c r="H126" i="1"/>
  <c r="R126" i="1" s="1"/>
  <c r="R123" i="1"/>
  <c r="J130" i="1"/>
  <c r="M124" i="1"/>
  <c r="M125" i="1" s="1"/>
  <c r="N124" i="1"/>
  <c r="I130" i="1"/>
  <c r="H124" i="1"/>
  <c r="K131" i="1"/>
  <c r="H122" i="1"/>
  <c r="R120" i="1"/>
  <c r="N121" i="1"/>
  <c r="P122" i="1"/>
  <c r="N120" i="1"/>
  <c r="N118" i="1"/>
  <c r="N117" i="1"/>
  <c r="N119" i="1"/>
  <c r="J129" i="1"/>
  <c r="O117" i="1"/>
  <c r="P118" i="1"/>
  <c r="L130" i="1"/>
  <c r="F130" i="1"/>
  <c r="P130" i="1" s="1"/>
  <c r="O115" i="1"/>
  <c r="H116" i="1"/>
  <c r="Q122" i="1"/>
  <c r="O119" i="1"/>
  <c r="M128" i="1"/>
  <c r="M115" i="1"/>
  <c r="P116" i="1"/>
  <c r="P128" i="1"/>
  <c r="K129" i="1"/>
  <c r="D130" i="1"/>
  <c r="M114" i="1"/>
  <c r="R114" i="1" s="1"/>
  <c r="N115" i="1"/>
  <c r="Q116" i="1"/>
  <c r="O122" i="1"/>
  <c r="D129" i="1"/>
  <c r="N129" i="1" s="1"/>
  <c r="E130" i="1"/>
  <c r="N114" i="1"/>
  <c r="O114" i="1"/>
  <c r="P115" i="1"/>
  <c r="F129" i="1"/>
  <c r="G130" i="1"/>
  <c r="O116" i="1"/>
  <c r="G129" i="1"/>
  <c r="O109" i="1"/>
  <c r="O110" i="1" s="1"/>
  <c r="H108" i="1"/>
  <c r="P107" i="1"/>
  <c r="O106" i="1"/>
  <c r="M105" i="1"/>
  <c r="M107" i="1" s="1"/>
  <c r="H105" i="1"/>
  <c r="O107" i="1"/>
  <c r="M103" i="1"/>
  <c r="R103" i="1" s="1"/>
  <c r="H102" i="1"/>
  <c r="N99" i="1"/>
  <c r="O99" i="1"/>
  <c r="M96" i="1"/>
  <c r="M98" i="1" s="1"/>
  <c r="Q97" i="1"/>
  <c r="P98" i="1"/>
  <c r="H101" i="1"/>
  <c r="O96" i="1"/>
  <c r="H97" i="1"/>
  <c r="R97" i="1" s="1"/>
  <c r="N98" i="1"/>
  <c r="N101" i="1"/>
  <c r="M102" i="1"/>
  <c r="N103" i="1"/>
  <c r="Q104" i="1"/>
  <c r="P105" i="1"/>
  <c r="H96" i="1"/>
  <c r="P96" i="1"/>
  <c r="O101" i="1"/>
  <c r="N102" i="1"/>
  <c r="Q105" i="1"/>
  <c r="Q96" i="1"/>
  <c r="O102" i="1"/>
  <c r="N107" i="1"/>
  <c r="N109" i="1"/>
  <c r="M99" i="1"/>
  <c r="M101" i="1" s="1"/>
  <c r="N100" i="1"/>
  <c r="N108" i="1"/>
  <c r="Q92" i="1"/>
  <c r="O88" i="1"/>
  <c r="H87" i="1"/>
  <c r="H88" i="1"/>
  <c r="R88" i="1" s="1"/>
  <c r="O86" i="1"/>
  <c r="H84" i="1"/>
  <c r="N86" i="1"/>
  <c r="P81" i="1"/>
  <c r="O82" i="1"/>
  <c r="H81" i="1"/>
  <c r="N80" i="1"/>
  <c r="H79" i="1"/>
  <c r="R79" i="1" s="1"/>
  <c r="O80" i="1"/>
  <c r="Q80" i="1"/>
  <c r="P80" i="1"/>
  <c r="M83" i="1"/>
  <c r="P89" i="1"/>
  <c r="M89" i="1"/>
  <c r="N78" i="1"/>
  <c r="Q81" i="1"/>
  <c r="P86" i="1"/>
  <c r="O87" i="1"/>
  <c r="N89" i="1"/>
  <c r="N92" i="1"/>
  <c r="O78" i="1"/>
  <c r="N83" i="1"/>
  <c r="Q83" i="1"/>
  <c r="M84" i="1"/>
  <c r="M86" i="1" s="1"/>
  <c r="N85" i="1"/>
  <c r="Q86" i="1"/>
  <c r="P87" i="1"/>
  <c r="O92" i="1"/>
  <c r="H78" i="1"/>
  <c r="P78" i="1"/>
  <c r="O83" i="1"/>
  <c r="N84" i="1"/>
  <c r="Q87" i="1"/>
  <c r="M90" i="1"/>
  <c r="M92" i="1" s="1"/>
  <c r="N82" i="1"/>
  <c r="N90" i="1"/>
  <c r="N73" i="1"/>
  <c r="P74" i="1"/>
  <c r="N70" i="1"/>
  <c r="O70" i="1"/>
  <c r="H70" i="1"/>
  <c r="R70" i="1" s="1"/>
  <c r="M69" i="1"/>
  <c r="R69" i="1" s="1"/>
  <c r="P68" i="1"/>
  <c r="M68" i="1"/>
  <c r="N68" i="1"/>
  <c r="P62" i="1"/>
  <c r="N62" i="1"/>
  <c r="H61" i="1"/>
  <c r="R61" i="1" s="1"/>
  <c r="O61" i="1"/>
  <c r="N61" i="1"/>
  <c r="P60" i="1"/>
  <c r="Q62" i="1"/>
  <c r="P71" i="1"/>
  <c r="M60" i="1"/>
  <c r="M62" i="1" s="1"/>
  <c r="N60" i="1"/>
  <c r="Q63" i="1"/>
  <c r="O69" i="1"/>
  <c r="O60" i="1"/>
  <c r="N65" i="1"/>
  <c r="N67" i="1"/>
  <c r="Q68" i="1"/>
  <c r="P69" i="1"/>
  <c r="O74" i="1"/>
  <c r="H60" i="1"/>
  <c r="M73" i="1"/>
  <c r="Q60" i="1"/>
  <c r="M64" i="1"/>
  <c r="M65" i="1" s="1"/>
  <c r="O66" i="1"/>
  <c r="M72" i="1"/>
  <c r="R72" i="1" s="1"/>
  <c r="P66" i="1"/>
  <c r="N72" i="1"/>
  <c r="H74" i="1"/>
  <c r="O54" i="1"/>
  <c r="Q55" i="1"/>
  <c r="P54" i="1"/>
  <c r="F57" i="1"/>
  <c r="N56" i="1"/>
  <c r="O55" i="1"/>
  <c r="O52" i="1"/>
  <c r="E58" i="1"/>
  <c r="P53" i="1"/>
  <c r="H48" i="1"/>
  <c r="R48" i="1" s="1"/>
  <c r="Q48" i="1"/>
  <c r="D57" i="1"/>
  <c r="G57" i="1"/>
  <c r="F58" i="1"/>
  <c r="N49" i="1"/>
  <c r="O47" i="1"/>
  <c r="H45" i="1"/>
  <c r="N47" i="1"/>
  <c r="D58" i="1"/>
  <c r="I58" i="1"/>
  <c r="N46" i="1"/>
  <c r="L58" i="1"/>
  <c r="L59" i="1"/>
  <c r="J58" i="1"/>
  <c r="K57" i="1"/>
  <c r="G59" i="1"/>
  <c r="N53" i="1"/>
  <c r="H42" i="1"/>
  <c r="I57" i="1"/>
  <c r="H43" i="1"/>
  <c r="J57" i="1"/>
  <c r="K58" i="1"/>
  <c r="N44" i="1"/>
  <c r="P35" i="1"/>
  <c r="H34" i="1"/>
  <c r="R34" i="1" s="1"/>
  <c r="N35" i="1"/>
  <c r="O35" i="1"/>
  <c r="E40" i="1"/>
  <c r="H32" i="1"/>
  <c r="F40" i="1"/>
  <c r="P40" i="1" s="1"/>
  <c r="R31" i="1"/>
  <c r="P29" i="1"/>
  <c r="G39" i="1"/>
  <c r="L40" i="1"/>
  <c r="Q40" i="1" s="1"/>
  <c r="P27" i="1"/>
  <c r="Q27" i="1"/>
  <c r="O29" i="1"/>
  <c r="N28" i="1"/>
  <c r="D40" i="1"/>
  <c r="N40" i="1" s="1"/>
  <c r="O28" i="1"/>
  <c r="J40" i="1"/>
  <c r="R28" i="1"/>
  <c r="N26" i="1"/>
  <c r="J41" i="1"/>
  <c r="Q26" i="1"/>
  <c r="H29" i="1"/>
  <c r="L41" i="1"/>
  <c r="K41" i="1"/>
  <c r="N32" i="1"/>
  <c r="N38" i="1"/>
  <c r="O32" i="1"/>
  <c r="O38" i="1"/>
  <c r="P38" i="1"/>
  <c r="Q38" i="1"/>
  <c r="P26" i="1"/>
  <c r="O27" i="1"/>
  <c r="I41" i="1"/>
  <c r="P32" i="1"/>
  <c r="P33" i="1"/>
  <c r="I39" i="1"/>
  <c r="N24" i="1"/>
  <c r="O25" i="1"/>
  <c r="O36" i="1"/>
  <c r="K39" i="1"/>
  <c r="P39" i="1" s="1"/>
  <c r="O24" i="1"/>
  <c r="H25" i="1"/>
  <c r="P25" i="1"/>
  <c r="R27" i="1"/>
  <c r="D41" i="1"/>
  <c r="N30" i="1"/>
  <c r="P36" i="1"/>
  <c r="D39" i="1"/>
  <c r="L39" i="1"/>
  <c r="H24" i="1"/>
  <c r="P24" i="1"/>
  <c r="Q25" i="1"/>
  <c r="O30" i="1"/>
  <c r="Q36" i="1"/>
  <c r="E39" i="1"/>
  <c r="O39" i="1" s="1"/>
  <c r="Q24" i="1"/>
  <c r="R20" i="1"/>
  <c r="R17" i="1"/>
  <c r="R14" i="1"/>
  <c r="N42" i="1"/>
  <c r="O42" i="1"/>
  <c r="P42" i="1"/>
  <c r="Q42" i="1"/>
  <c r="N43" i="1"/>
  <c r="O43" i="1"/>
  <c r="P43" i="1"/>
  <c r="Q43" i="1"/>
  <c r="Q44" i="1"/>
  <c r="O50" i="1"/>
  <c r="Q50" i="1"/>
  <c r="Q53" i="1"/>
  <c r="P56" i="1"/>
  <c r="Q56" i="1"/>
  <c r="O8" i="1"/>
  <c r="P8" i="1"/>
  <c r="Q8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N12" i="1"/>
  <c r="O12" i="1"/>
  <c r="P12" i="1"/>
  <c r="Q12" i="1"/>
  <c r="N13" i="1"/>
  <c r="O13" i="1"/>
  <c r="P13" i="1"/>
  <c r="Q13" i="1"/>
  <c r="R13" i="1"/>
  <c r="N14" i="1"/>
  <c r="O14" i="1"/>
  <c r="P14" i="1"/>
  <c r="Q14" i="1"/>
  <c r="N15" i="1"/>
  <c r="O15" i="1"/>
  <c r="P15" i="1"/>
  <c r="Q15" i="1"/>
  <c r="R15" i="1"/>
  <c r="N16" i="1"/>
  <c r="O16" i="1"/>
  <c r="P16" i="1"/>
  <c r="Q16" i="1"/>
  <c r="R16" i="1"/>
  <c r="O17" i="1"/>
  <c r="P17" i="1"/>
  <c r="Q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O7" i="1"/>
  <c r="P7" i="1"/>
  <c r="Q7" i="1"/>
  <c r="R7" i="1"/>
  <c r="N7" i="1"/>
  <c r="D21" i="2"/>
  <c r="D22" i="2" s="1"/>
  <c r="C21" i="2"/>
  <c r="J21" i="2"/>
  <c r="R179" i="1" l="1"/>
  <c r="M119" i="1"/>
  <c r="R117" i="1"/>
  <c r="M161" i="1"/>
  <c r="R157" i="1"/>
  <c r="N185" i="1"/>
  <c r="Q65" i="1"/>
  <c r="Q129" i="1"/>
  <c r="Q146" i="1"/>
  <c r="P185" i="1"/>
  <c r="M140" i="1"/>
  <c r="E59" i="1"/>
  <c r="Q47" i="1"/>
  <c r="O130" i="1"/>
  <c r="N128" i="1"/>
  <c r="M166" i="1"/>
  <c r="R166" i="1" s="1"/>
  <c r="Q185" i="1"/>
  <c r="H56" i="1"/>
  <c r="R56" i="1" s="1"/>
  <c r="R8" i="1"/>
  <c r="M23" i="1"/>
  <c r="M122" i="1"/>
  <c r="R122" i="1" s="1"/>
  <c r="I131" i="1"/>
  <c r="Q148" i="1"/>
  <c r="O185" i="1"/>
  <c r="H71" i="1"/>
  <c r="M130" i="1"/>
  <c r="N74" i="1"/>
  <c r="R54" i="1"/>
  <c r="R45" i="1"/>
  <c r="P161" i="1"/>
  <c r="N125" i="1"/>
  <c r="M185" i="1"/>
  <c r="R184" i="1"/>
  <c r="R170" i="1"/>
  <c r="M38" i="1"/>
  <c r="M41" i="1" s="1"/>
  <c r="O44" i="1"/>
  <c r="P50" i="1"/>
  <c r="H83" i="1"/>
  <c r="R83" i="1" s="1"/>
  <c r="R124" i="1"/>
  <c r="O152" i="1"/>
  <c r="O146" i="1"/>
  <c r="G41" i="1"/>
  <c r="Q41" i="1" s="1"/>
  <c r="R36" i="1"/>
  <c r="H129" i="1"/>
  <c r="O125" i="1"/>
  <c r="Q166" i="1"/>
  <c r="O89" i="1"/>
  <c r="H35" i="1"/>
  <c r="R35" i="1" s="1"/>
  <c r="F59" i="1"/>
  <c r="N122" i="1"/>
  <c r="N164" i="1"/>
  <c r="R173" i="1"/>
  <c r="J59" i="1"/>
  <c r="H185" i="1"/>
  <c r="R42" i="1"/>
  <c r="R64" i="1"/>
  <c r="O129" i="1"/>
  <c r="M146" i="1"/>
  <c r="Q155" i="1"/>
  <c r="H47" i="1"/>
  <c r="R47" i="1" s="1"/>
  <c r="H130" i="1"/>
  <c r="O128" i="1"/>
  <c r="H58" i="1"/>
  <c r="P92" i="1"/>
  <c r="P101" i="1"/>
  <c r="Q98" i="1"/>
  <c r="N50" i="1"/>
  <c r="N110" i="1"/>
  <c r="N146" i="1"/>
  <c r="R108" i="1"/>
  <c r="R110" i="1" s="1"/>
  <c r="H110" i="1"/>
  <c r="N130" i="1"/>
  <c r="Q143" i="1"/>
  <c r="N71" i="1"/>
  <c r="R51" i="1"/>
  <c r="M53" i="1"/>
  <c r="R53" i="1" s="1"/>
  <c r="P47" i="1"/>
  <c r="Q125" i="1"/>
  <c r="L131" i="1"/>
  <c r="O148" i="1"/>
  <c r="Q137" i="1"/>
  <c r="Q165" i="1"/>
  <c r="P166" i="1"/>
  <c r="N165" i="1"/>
  <c r="O165" i="1"/>
  <c r="R151" i="1"/>
  <c r="L167" i="1"/>
  <c r="J167" i="1"/>
  <c r="H165" i="1"/>
  <c r="F167" i="1"/>
  <c r="P167" i="1" s="1"/>
  <c r="R158" i="1"/>
  <c r="E167" i="1"/>
  <c r="H155" i="1"/>
  <c r="R155" i="1" s="1"/>
  <c r="M152" i="1"/>
  <c r="M165" i="1"/>
  <c r="D167" i="1"/>
  <c r="N167" i="1" s="1"/>
  <c r="G167" i="1"/>
  <c r="R164" i="1"/>
  <c r="H164" i="1"/>
  <c r="O166" i="1"/>
  <c r="R150" i="1"/>
  <c r="H161" i="1"/>
  <c r="P147" i="1"/>
  <c r="O147" i="1"/>
  <c r="F149" i="1"/>
  <c r="P149" i="1" s="1"/>
  <c r="N148" i="1"/>
  <c r="P148" i="1"/>
  <c r="R136" i="1"/>
  <c r="M148" i="1"/>
  <c r="R148" i="1" s="1"/>
  <c r="N147" i="1"/>
  <c r="L149" i="1"/>
  <c r="Q134" i="1"/>
  <c r="O134" i="1"/>
  <c r="E149" i="1"/>
  <c r="O149" i="1" s="1"/>
  <c r="M134" i="1"/>
  <c r="M147" i="1"/>
  <c r="H137" i="1"/>
  <c r="R137" i="1" s="1"/>
  <c r="H140" i="1"/>
  <c r="H147" i="1"/>
  <c r="G149" i="1"/>
  <c r="R133" i="1"/>
  <c r="H143" i="1"/>
  <c r="R143" i="1" s="1"/>
  <c r="R146" i="1"/>
  <c r="H146" i="1"/>
  <c r="R132" i="1"/>
  <c r="D149" i="1"/>
  <c r="N149" i="1" s="1"/>
  <c r="Q130" i="1"/>
  <c r="P125" i="1"/>
  <c r="P129" i="1"/>
  <c r="D131" i="1"/>
  <c r="Q119" i="1"/>
  <c r="G131" i="1"/>
  <c r="F131" i="1"/>
  <c r="P131" i="1" s="1"/>
  <c r="J131" i="1"/>
  <c r="M116" i="1"/>
  <c r="R116" i="1" s="1"/>
  <c r="M129" i="1"/>
  <c r="H125" i="1"/>
  <c r="R125" i="1" s="1"/>
  <c r="E131" i="1"/>
  <c r="H119" i="1"/>
  <c r="H128" i="1"/>
  <c r="R128" i="1"/>
  <c r="R115" i="1"/>
  <c r="M104" i="1"/>
  <c r="O98" i="1"/>
  <c r="R96" i="1"/>
  <c r="H98" i="1"/>
  <c r="R98" i="1" s="1"/>
  <c r="H107" i="1"/>
  <c r="R107" i="1" s="1"/>
  <c r="R105" i="1"/>
  <c r="R102" i="1"/>
  <c r="H104" i="1"/>
  <c r="R99" i="1"/>
  <c r="R101" i="1"/>
  <c r="R81" i="1"/>
  <c r="R78" i="1"/>
  <c r="H80" i="1"/>
  <c r="R80" i="1" s="1"/>
  <c r="R84" i="1"/>
  <c r="H86" i="1"/>
  <c r="R86" i="1" s="1"/>
  <c r="R87" i="1"/>
  <c r="H89" i="1"/>
  <c r="R89" i="1" s="1"/>
  <c r="R90" i="1"/>
  <c r="H92" i="1"/>
  <c r="R92" i="1" s="1"/>
  <c r="M71" i="1"/>
  <c r="R66" i="1"/>
  <c r="H68" i="1"/>
  <c r="R68" i="1" s="1"/>
  <c r="M74" i="1"/>
  <c r="R74" i="1" s="1"/>
  <c r="H65" i="1"/>
  <c r="R65" i="1" s="1"/>
  <c r="R63" i="1"/>
  <c r="R73" i="1"/>
  <c r="R60" i="1"/>
  <c r="H62" i="1"/>
  <c r="R62" i="1" s="1"/>
  <c r="H50" i="1"/>
  <c r="R50" i="1" s="1"/>
  <c r="D59" i="1"/>
  <c r="K59" i="1"/>
  <c r="P44" i="1"/>
  <c r="H44" i="1"/>
  <c r="H57" i="1"/>
  <c r="R43" i="1"/>
  <c r="M39" i="1"/>
  <c r="O40" i="1"/>
  <c r="M40" i="1"/>
  <c r="Q39" i="1"/>
  <c r="R29" i="1"/>
  <c r="E41" i="1"/>
  <c r="O41" i="1" s="1"/>
  <c r="O26" i="1"/>
  <c r="N39" i="1"/>
  <c r="N41" i="1"/>
  <c r="F41" i="1"/>
  <c r="P41" i="1" s="1"/>
  <c r="R33" i="1"/>
  <c r="H39" i="1"/>
  <c r="R24" i="1"/>
  <c r="H26" i="1"/>
  <c r="H40" i="1"/>
  <c r="R25" i="1"/>
  <c r="R32" i="1"/>
  <c r="R30" i="1"/>
  <c r="N29" i="1"/>
  <c r="R12" i="1"/>
  <c r="C22" i="2"/>
  <c r="J22" i="2"/>
  <c r="I21" i="2"/>
  <c r="H21" i="2"/>
  <c r="G21" i="2"/>
  <c r="F21" i="2"/>
  <c r="E21" i="2"/>
  <c r="R119" i="1" l="1"/>
  <c r="R161" i="1"/>
  <c r="M167" i="1"/>
  <c r="R140" i="1"/>
  <c r="R38" i="1"/>
  <c r="R130" i="1"/>
  <c r="R185" i="1"/>
  <c r="R71" i="1"/>
  <c r="N131" i="1"/>
  <c r="H41" i="1"/>
  <c r="R41" i="1" s="1"/>
  <c r="R129" i="1"/>
  <c r="Q131" i="1"/>
  <c r="M149" i="1"/>
  <c r="Q149" i="1"/>
  <c r="H167" i="1"/>
  <c r="R165" i="1"/>
  <c r="O167" i="1"/>
  <c r="Q167" i="1"/>
  <c r="R152" i="1"/>
  <c r="R134" i="1"/>
  <c r="H149" i="1"/>
  <c r="R147" i="1"/>
  <c r="M131" i="1"/>
  <c r="H131" i="1"/>
  <c r="O131" i="1"/>
  <c r="R104" i="1"/>
  <c r="R40" i="1"/>
  <c r="H59" i="1"/>
  <c r="R44" i="1"/>
  <c r="R39" i="1"/>
  <c r="R26" i="1"/>
  <c r="F22" i="2"/>
  <c r="H22" i="2"/>
  <c r="I22" i="2"/>
  <c r="E22" i="2"/>
  <c r="G22" i="2"/>
  <c r="D111" i="1"/>
  <c r="M113" i="1"/>
  <c r="L113" i="1"/>
  <c r="K113" i="1"/>
  <c r="J113" i="1"/>
  <c r="I113" i="1"/>
  <c r="H113" i="1"/>
  <c r="G113" i="1"/>
  <c r="F113" i="1"/>
  <c r="E113" i="1"/>
  <c r="D113" i="1"/>
  <c r="M112" i="1"/>
  <c r="L112" i="1"/>
  <c r="K112" i="1"/>
  <c r="J112" i="1"/>
  <c r="I112" i="1"/>
  <c r="H112" i="1"/>
  <c r="G112" i="1"/>
  <c r="F112" i="1"/>
  <c r="E112" i="1"/>
  <c r="D112" i="1"/>
  <c r="M111" i="1"/>
  <c r="L111" i="1"/>
  <c r="K111" i="1"/>
  <c r="J111" i="1"/>
  <c r="I111" i="1"/>
  <c r="H111" i="1"/>
  <c r="G111" i="1"/>
  <c r="F111" i="1"/>
  <c r="E111" i="1"/>
  <c r="D93" i="1"/>
  <c r="M95" i="1"/>
  <c r="L95" i="1"/>
  <c r="K95" i="1"/>
  <c r="J95" i="1"/>
  <c r="I95" i="1"/>
  <c r="H95" i="1"/>
  <c r="G95" i="1"/>
  <c r="F95" i="1"/>
  <c r="E95" i="1"/>
  <c r="D95" i="1"/>
  <c r="M94" i="1"/>
  <c r="L94" i="1"/>
  <c r="K94" i="1"/>
  <c r="J94" i="1"/>
  <c r="I94" i="1"/>
  <c r="H94" i="1"/>
  <c r="G94" i="1"/>
  <c r="F94" i="1"/>
  <c r="E94" i="1"/>
  <c r="D94" i="1"/>
  <c r="M93" i="1"/>
  <c r="L93" i="1"/>
  <c r="K93" i="1"/>
  <c r="J93" i="1"/>
  <c r="I93" i="1"/>
  <c r="H93" i="1"/>
  <c r="G93" i="1"/>
  <c r="F93" i="1"/>
  <c r="E93" i="1"/>
  <c r="D75" i="1"/>
  <c r="M77" i="1"/>
  <c r="L77" i="1"/>
  <c r="K77" i="1"/>
  <c r="J77" i="1"/>
  <c r="I77" i="1"/>
  <c r="H77" i="1"/>
  <c r="G77" i="1"/>
  <c r="F77" i="1"/>
  <c r="E77" i="1"/>
  <c r="D77" i="1"/>
  <c r="M76" i="1"/>
  <c r="L76" i="1"/>
  <c r="K76" i="1"/>
  <c r="J76" i="1"/>
  <c r="I76" i="1"/>
  <c r="H76" i="1"/>
  <c r="G76" i="1"/>
  <c r="F76" i="1"/>
  <c r="E76" i="1"/>
  <c r="D76" i="1"/>
  <c r="M75" i="1"/>
  <c r="L75" i="1"/>
  <c r="K75" i="1"/>
  <c r="J75" i="1"/>
  <c r="I75" i="1"/>
  <c r="H75" i="1"/>
  <c r="G75" i="1"/>
  <c r="F75" i="1"/>
  <c r="E75" i="1"/>
  <c r="M59" i="1"/>
  <c r="Q59" i="1"/>
  <c r="O59" i="1"/>
  <c r="N59" i="1"/>
  <c r="M58" i="1"/>
  <c r="Q58" i="1"/>
  <c r="P58" i="1"/>
  <c r="O58" i="1"/>
  <c r="M57" i="1"/>
  <c r="R57" i="1" s="1"/>
  <c r="Q57" i="1"/>
  <c r="O57" i="1"/>
  <c r="E21" i="1"/>
  <c r="F21" i="1"/>
  <c r="G21" i="1"/>
  <c r="H21" i="1"/>
  <c r="I21" i="1"/>
  <c r="J21" i="1"/>
  <c r="K21" i="1"/>
  <c r="L21" i="1"/>
  <c r="E22" i="1"/>
  <c r="F22" i="1"/>
  <c r="G22" i="1"/>
  <c r="H22" i="1"/>
  <c r="I22" i="1"/>
  <c r="J22" i="1"/>
  <c r="K22" i="1"/>
  <c r="L22" i="1"/>
  <c r="E23" i="1"/>
  <c r="F23" i="1"/>
  <c r="G23" i="1"/>
  <c r="H23" i="1"/>
  <c r="I23" i="1"/>
  <c r="J23" i="1"/>
  <c r="K23" i="1"/>
  <c r="L23" i="1"/>
  <c r="D23" i="1"/>
  <c r="D22" i="1"/>
  <c r="D21" i="1"/>
  <c r="R149" i="1" l="1"/>
  <c r="R167" i="1"/>
  <c r="P113" i="1"/>
  <c r="Q75" i="1"/>
  <c r="R131" i="1"/>
  <c r="Q111" i="1"/>
  <c r="Q112" i="1"/>
  <c r="Q113" i="1"/>
  <c r="O113" i="1"/>
  <c r="O111" i="1"/>
  <c r="O112" i="1"/>
  <c r="P93" i="1"/>
  <c r="Q93" i="1"/>
  <c r="R94" i="1"/>
  <c r="N94" i="1"/>
  <c r="P95" i="1"/>
  <c r="Q95" i="1"/>
  <c r="O93" i="1"/>
  <c r="O94" i="1"/>
  <c r="Q94" i="1"/>
  <c r="O95" i="1"/>
  <c r="P75" i="1"/>
  <c r="N76" i="1"/>
  <c r="Q76" i="1"/>
  <c r="O77" i="1"/>
  <c r="O75" i="1"/>
  <c r="P77" i="1"/>
  <c r="Q77" i="1"/>
  <c r="R76" i="1"/>
  <c r="R59" i="1"/>
  <c r="N23" i="1"/>
  <c r="R23" i="1"/>
  <c r="O22" i="1"/>
  <c r="P21" i="1"/>
  <c r="N21" i="1"/>
  <c r="P111" i="1"/>
  <c r="N112" i="1"/>
  <c r="R112" i="1"/>
  <c r="N111" i="1"/>
  <c r="R111" i="1"/>
  <c r="P112" i="1"/>
  <c r="N113" i="1"/>
  <c r="R113" i="1"/>
  <c r="N93" i="1"/>
  <c r="R93" i="1"/>
  <c r="P94" i="1"/>
  <c r="N95" i="1"/>
  <c r="R95" i="1"/>
  <c r="N75" i="1"/>
  <c r="O76" i="1"/>
  <c r="R75" i="1"/>
  <c r="P76" i="1"/>
  <c r="N77" i="1"/>
  <c r="R77" i="1"/>
  <c r="P57" i="1"/>
  <c r="N58" i="1"/>
  <c r="R58" i="1"/>
  <c r="P59" i="1"/>
  <c r="N57" i="1"/>
  <c r="N22" i="1"/>
  <c r="Q23" i="1"/>
  <c r="R22" i="1"/>
  <c r="O21" i="1"/>
  <c r="P23" i="1"/>
  <c r="Q22" i="1"/>
  <c r="R21" i="1"/>
  <c r="O23" i="1"/>
  <c r="P22" i="1"/>
  <c r="Q21" i="1"/>
</calcChain>
</file>

<file path=xl/sharedStrings.xml><?xml version="1.0" encoding="utf-8"?>
<sst xmlns="http://schemas.openxmlformats.org/spreadsheetml/2006/main" count="300" uniqueCount="30">
  <si>
    <t>TOTAL</t>
  </si>
  <si>
    <t>Sentido</t>
  </si>
  <si>
    <t>Ano</t>
  </si>
  <si>
    <t>Tipo Navegação</t>
  </si>
  <si>
    <t>Desembarcados</t>
  </si>
  <si>
    <t>2010</t>
  </si>
  <si>
    <t>Porto</t>
  </si>
  <si>
    <t>Apoio Marítimo</t>
  </si>
  <si>
    <t>Carga Conteinerizada</t>
  </si>
  <si>
    <t>Carga Geral</t>
  </si>
  <si>
    <t>Granel Sólido</t>
  </si>
  <si>
    <t>TUP</t>
  </si>
  <si>
    <t>Granel Líquido e Gasoso</t>
  </si>
  <si>
    <t>2011</t>
  </si>
  <si>
    <t>2012</t>
  </si>
  <si>
    <t>2013</t>
  </si>
  <si>
    <t>2014</t>
  </si>
  <si>
    <t>2015</t>
  </si>
  <si>
    <t>Embarcados</t>
  </si>
  <si>
    <t>Apoio Portuário</t>
  </si>
  <si>
    <t>Cabotagem</t>
  </si>
  <si>
    <t>Interior</t>
  </si>
  <si>
    <t>Longo Curso</t>
  </si>
  <si>
    <t>Porto Total</t>
  </si>
  <si>
    <t>TUP Total</t>
  </si>
  <si>
    <t>Tipo de Navegação</t>
  </si>
  <si>
    <t>Subtotal</t>
  </si>
  <si>
    <t>Total</t>
  </si>
  <si>
    <t>Evolução da movimentação total de cargas nos portos organizados e terminais de uso privado - 2010 - 2019</t>
  </si>
  <si>
    <t>Movimentação Total de Cargas nos Portos Organizados e Terminais de Uso Privado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</si>
</sst>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2" fillId="3" borderId="4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3" borderId="4" xfId="1" applyNumberFormat="1" applyFont="1" applyFill="1" applyBorder="1" applyAlignment="1">
      <alignment vertical="center"/>
    </xf>
    <xf numFmtId="4" fontId="3" fillId="5" borderId="0" xfId="0" applyNumberFormat="1" applyFont="1" applyFill="1" applyBorder="1" applyAlignment="1">
      <alignment vertical="center"/>
    </xf>
    <xf numFmtId="4" fontId="3" fillId="5" borderId="0" xfId="1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>
      <alignment vertical="center"/>
    </xf>
    <xf numFmtId="4" fontId="2" fillId="5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4" fontId="3" fillId="0" borderId="0" xfId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zoomScaleNormal="100" workbookViewId="0">
      <selection activeCell="N11" sqref="N11"/>
    </sheetView>
  </sheetViews>
  <sheetFormatPr defaultRowHeight="15" x14ac:dyDescent="0.25"/>
  <cols>
    <col min="1" max="1" width="17.28515625" style="2" customWidth="1"/>
    <col min="2" max="2" width="16.42578125" style="2" bestFit="1" customWidth="1"/>
    <col min="3" max="3" width="13.85546875" style="2" bestFit="1" customWidth="1"/>
    <col min="4" max="7" width="15" bestFit="1" customWidth="1"/>
    <col min="8" max="8" width="16.5703125" bestFit="1" customWidth="1"/>
    <col min="9" max="10" width="16.5703125" customWidth="1"/>
    <col min="11" max="11" width="16.140625" customWidth="1"/>
    <col min="12" max="12" width="17.85546875" customWidth="1"/>
  </cols>
  <sheetData>
    <row r="1" spans="1:12" ht="18" x14ac:dyDescent="0.25">
      <c r="A1" s="20" t="s">
        <v>28</v>
      </c>
    </row>
    <row r="3" spans="1:12" x14ac:dyDescent="0.25">
      <c r="A3" s="29" t="s">
        <v>25</v>
      </c>
      <c r="B3" s="29" t="s">
        <v>1</v>
      </c>
      <c r="C3" s="29">
        <v>2010</v>
      </c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  <c r="J3" s="29">
        <v>2017</v>
      </c>
      <c r="K3" s="29">
        <v>2018</v>
      </c>
      <c r="L3" s="29">
        <v>2019</v>
      </c>
    </row>
    <row r="4" spans="1:12" x14ac:dyDescent="0.25">
      <c r="A4" s="29" t="s">
        <v>3</v>
      </c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5" customHeight="1" x14ac:dyDescent="0.25">
      <c r="A5" s="9" t="s">
        <v>22</v>
      </c>
      <c r="B5" s="9" t="s">
        <v>4</v>
      </c>
      <c r="C5" s="10">
        <v>132324555.80799952</v>
      </c>
      <c r="D5" s="7">
        <v>142868453.30199951</v>
      </c>
      <c r="E5" s="7">
        <v>144842570.78399962</v>
      </c>
      <c r="F5" s="7">
        <v>152512441.96000049</v>
      </c>
      <c r="G5" s="7">
        <v>161456543.69600329</v>
      </c>
      <c r="H5" s="7">
        <v>143192801.41000125</v>
      </c>
      <c r="I5" s="7">
        <v>135672493.9419924</v>
      </c>
      <c r="J5" s="7">
        <v>148147282.46545866</v>
      </c>
      <c r="K5" s="7">
        <v>148457851.52200297</v>
      </c>
      <c r="L5" s="7">
        <v>150697721.37899953</v>
      </c>
    </row>
    <row r="6" spans="1:12" ht="15" customHeight="1" x14ac:dyDescent="0.25">
      <c r="A6" s="9"/>
      <c r="B6" s="9" t="s">
        <v>18</v>
      </c>
      <c r="C6" s="10">
        <v>489719140.97000021</v>
      </c>
      <c r="D6" s="7">
        <v>514600712.1669997</v>
      </c>
      <c r="E6" s="7">
        <v>525700200.72999984</v>
      </c>
      <c r="F6" s="7">
        <v>531683786.0630008</v>
      </c>
      <c r="G6" s="7">
        <v>552172171.82400191</v>
      </c>
      <c r="H6" s="7">
        <v>610784650.08300078</v>
      </c>
      <c r="I6" s="7">
        <v>607789619.10099912</v>
      </c>
      <c r="J6" s="7">
        <v>656374280.32999992</v>
      </c>
      <c r="K6" s="7">
        <v>676712674.54499817</v>
      </c>
      <c r="L6" s="7">
        <v>643285532.47100043</v>
      </c>
    </row>
    <row r="7" spans="1:12" ht="15" customHeight="1" x14ac:dyDescent="0.25">
      <c r="A7" s="12" t="s">
        <v>26</v>
      </c>
      <c r="B7" s="12"/>
      <c r="C7" s="13">
        <v>622043696.77799976</v>
      </c>
      <c r="D7" s="6">
        <v>657469165.46899915</v>
      </c>
      <c r="E7" s="6">
        <v>670542771.51399946</v>
      </c>
      <c r="F7" s="6">
        <v>684196228.02300131</v>
      </c>
      <c r="G7" s="6">
        <v>713628715.52000523</v>
      </c>
      <c r="H7" s="6">
        <v>753977451.49300206</v>
      </c>
      <c r="I7" s="6">
        <v>743462113.04299152</v>
      </c>
      <c r="J7" s="6">
        <v>804521562.79545856</v>
      </c>
      <c r="K7" s="6">
        <v>825170526.0670011</v>
      </c>
      <c r="L7" s="6">
        <v>793983253.8499999</v>
      </c>
    </row>
    <row r="8" spans="1:12" ht="15" customHeight="1" x14ac:dyDescent="0.25">
      <c r="A8" s="9" t="s">
        <v>21</v>
      </c>
      <c r="B8" s="9" t="s">
        <v>4</v>
      </c>
      <c r="C8" s="10">
        <v>12574382.391999992</v>
      </c>
      <c r="D8" s="7">
        <v>12733207.769000007</v>
      </c>
      <c r="E8" s="7">
        <v>12753670.348000001</v>
      </c>
      <c r="F8" s="7">
        <v>14458957.694999998</v>
      </c>
      <c r="G8" s="7">
        <v>15555216.978999995</v>
      </c>
      <c r="H8" s="7">
        <v>17156700.725999985</v>
      </c>
      <c r="I8" s="7">
        <v>19387122.158999998</v>
      </c>
      <c r="J8" s="7">
        <v>25686535.728999984</v>
      </c>
      <c r="K8" s="7">
        <v>28323007.28200002</v>
      </c>
      <c r="L8" s="7">
        <v>30704544.283000007</v>
      </c>
    </row>
    <row r="9" spans="1:12" ht="15" customHeight="1" x14ac:dyDescent="0.25">
      <c r="A9" s="9"/>
      <c r="B9" s="9" t="s">
        <v>18</v>
      </c>
      <c r="C9" s="10">
        <v>17014482.511999987</v>
      </c>
      <c r="D9" s="7">
        <v>18201244.544</v>
      </c>
      <c r="E9" s="7">
        <v>19139369.116</v>
      </c>
      <c r="F9" s="7">
        <v>21587181.838</v>
      </c>
      <c r="G9" s="7">
        <v>23356340.66</v>
      </c>
      <c r="H9" s="7">
        <v>21614879.368000001</v>
      </c>
      <c r="I9" s="7">
        <v>21970153.987999998</v>
      </c>
      <c r="J9" s="7">
        <v>31150617.478999987</v>
      </c>
      <c r="K9" s="7">
        <v>32489629.490000006</v>
      </c>
      <c r="L9" s="7">
        <v>34714650.90700002</v>
      </c>
    </row>
    <row r="10" spans="1:12" ht="15" customHeight="1" x14ac:dyDescent="0.25">
      <c r="A10" s="12" t="s">
        <v>26</v>
      </c>
      <c r="B10" s="12"/>
      <c r="C10" s="13">
        <v>29588864.903999977</v>
      </c>
      <c r="D10" s="6">
        <v>30934452.313000008</v>
      </c>
      <c r="E10" s="6">
        <v>31893039.464000002</v>
      </c>
      <c r="F10" s="6">
        <v>36046139.533</v>
      </c>
      <c r="G10" s="6">
        <v>38911557.638999999</v>
      </c>
      <c r="H10" s="6">
        <v>38771580.093999982</v>
      </c>
      <c r="I10" s="6">
        <v>41357276.147</v>
      </c>
      <c r="J10" s="6">
        <v>56837153.207999974</v>
      </c>
      <c r="K10" s="6">
        <v>60812636.77200003</v>
      </c>
      <c r="L10" s="6">
        <v>65419195.190000027</v>
      </c>
    </row>
    <row r="11" spans="1:12" ht="15" customHeight="1" x14ac:dyDescent="0.25">
      <c r="A11" s="9" t="s">
        <v>20</v>
      </c>
      <c r="B11" s="9" t="s">
        <v>4</v>
      </c>
      <c r="C11" s="10">
        <v>127680469.83599994</v>
      </c>
      <c r="D11" s="7">
        <v>136125984.7229999</v>
      </c>
      <c r="E11" s="7">
        <v>139063628.5109998</v>
      </c>
      <c r="F11" s="7">
        <v>141559851.13100007</v>
      </c>
      <c r="G11" s="7">
        <v>147565291.75000018</v>
      </c>
      <c r="H11" s="7">
        <v>149368365.3650001</v>
      </c>
      <c r="I11" s="7">
        <v>150589400.25499991</v>
      </c>
      <c r="J11" s="7">
        <v>156895809.97399989</v>
      </c>
      <c r="K11" s="7">
        <v>163462865.03899983</v>
      </c>
      <c r="L11" s="7">
        <v>172336657.57699981</v>
      </c>
    </row>
    <row r="12" spans="1:12" ht="15" customHeight="1" x14ac:dyDescent="0.25">
      <c r="A12" s="9"/>
      <c r="B12" s="9" t="s">
        <v>18</v>
      </c>
      <c r="C12" s="10">
        <v>54416549.605000004</v>
      </c>
      <c r="D12" s="7">
        <v>56638678.743999988</v>
      </c>
      <c r="E12" s="7">
        <v>58428497.675999947</v>
      </c>
      <c r="F12" s="7">
        <v>63664830.516000114</v>
      </c>
      <c r="G12" s="7">
        <v>64189123.586000115</v>
      </c>
      <c r="H12" s="7">
        <v>61404084.763999835</v>
      </c>
      <c r="I12" s="7">
        <v>63375750.904999807</v>
      </c>
      <c r="J12" s="7">
        <v>65882178.411999747</v>
      </c>
      <c r="K12" s="7">
        <v>67971402.896999702</v>
      </c>
      <c r="L12" s="7">
        <v>68604180.116999924</v>
      </c>
    </row>
    <row r="13" spans="1:12" ht="15" customHeight="1" x14ac:dyDescent="0.25">
      <c r="A13" s="12" t="s">
        <v>26</v>
      </c>
      <c r="B13" s="12"/>
      <c r="C13" s="13">
        <v>182097019.44099993</v>
      </c>
      <c r="D13" s="6">
        <v>192764663.46699989</v>
      </c>
      <c r="E13" s="6">
        <v>197492126.18699974</v>
      </c>
      <c r="F13" s="6">
        <v>205224681.64700019</v>
      </c>
      <c r="G13" s="6">
        <v>211754415.33600029</v>
      </c>
      <c r="H13" s="6">
        <v>210772450.12899995</v>
      </c>
      <c r="I13" s="6">
        <v>213965151.15999973</v>
      </c>
      <c r="J13" s="6">
        <v>222777988.38599962</v>
      </c>
      <c r="K13" s="6">
        <v>231434267.93599951</v>
      </c>
      <c r="L13" s="6">
        <v>240940837.69399974</v>
      </c>
    </row>
    <row r="14" spans="1:12" ht="15" customHeight="1" x14ac:dyDescent="0.25">
      <c r="A14" s="9" t="s">
        <v>19</v>
      </c>
      <c r="B14" s="9" t="s">
        <v>4</v>
      </c>
      <c r="C14" s="10">
        <v>4480403.6090000011</v>
      </c>
      <c r="D14" s="7">
        <v>2040824.737</v>
      </c>
      <c r="E14" s="7">
        <v>1139967.395</v>
      </c>
      <c r="F14" s="7">
        <v>1294950.7559999998</v>
      </c>
      <c r="G14" s="7">
        <v>1603056.0749999997</v>
      </c>
      <c r="H14" s="7">
        <v>2250410.0279999999</v>
      </c>
      <c r="I14" s="7">
        <v>2135958.6420000005</v>
      </c>
      <c r="J14" s="7">
        <v>1812762.1069999998</v>
      </c>
      <c r="K14" s="7">
        <v>2273479.5939999996</v>
      </c>
      <c r="L14" s="7">
        <v>2186797.4519999987</v>
      </c>
    </row>
    <row r="15" spans="1:12" ht="15" customHeight="1" x14ac:dyDescent="0.25">
      <c r="A15" s="9"/>
      <c r="B15" s="9" t="s">
        <v>18</v>
      </c>
      <c r="C15" s="10">
        <v>106380.91</v>
      </c>
      <c r="D15" s="7">
        <v>1831180.642</v>
      </c>
      <c r="E15" s="7">
        <v>29342.268000000007</v>
      </c>
      <c r="F15" s="7">
        <v>59532.319000000003</v>
      </c>
      <c r="G15" s="7">
        <v>46862.596000000005</v>
      </c>
      <c r="H15" s="7">
        <v>34233.273000000001</v>
      </c>
      <c r="I15" s="7">
        <v>324541.62599999981</v>
      </c>
      <c r="J15" s="7">
        <v>49709.684999999998</v>
      </c>
      <c r="K15" s="7">
        <v>28080.29800000001</v>
      </c>
      <c r="L15" s="7">
        <v>18329.022999999997</v>
      </c>
    </row>
    <row r="16" spans="1:12" ht="15" customHeight="1" x14ac:dyDescent="0.25">
      <c r="A16" s="12" t="s">
        <v>26</v>
      </c>
      <c r="B16" s="12"/>
      <c r="C16" s="13">
        <v>4586784.5190000013</v>
      </c>
      <c r="D16" s="6">
        <v>3872005.3789999997</v>
      </c>
      <c r="E16" s="6">
        <v>1169309.6629999999</v>
      </c>
      <c r="F16" s="6">
        <v>1354483.0749999997</v>
      </c>
      <c r="G16" s="6">
        <v>1649918.6709999996</v>
      </c>
      <c r="H16" s="6">
        <v>2284643.301</v>
      </c>
      <c r="I16" s="6">
        <v>2460500.2680000002</v>
      </c>
      <c r="J16" s="6">
        <v>1862471.7919999999</v>
      </c>
      <c r="K16" s="6">
        <v>2301559.8919999995</v>
      </c>
      <c r="L16" s="6">
        <v>2205126.4749999987</v>
      </c>
    </row>
    <row r="17" spans="1:12" ht="15" customHeight="1" x14ac:dyDescent="0.25">
      <c r="A17" s="9" t="s">
        <v>7</v>
      </c>
      <c r="B17" s="9" t="s">
        <v>4</v>
      </c>
      <c r="C17" s="10">
        <v>361712.34900000005</v>
      </c>
      <c r="D17" s="7">
        <v>146460.49600000001</v>
      </c>
      <c r="E17" s="7">
        <v>182075.84499999997</v>
      </c>
      <c r="F17" s="7">
        <v>247650.26899999994</v>
      </c>
      <c r="G17" s="7">
        <v>434294.25200000004</v>
      </c>
      <c r="H17" s="7">
        <v>247508.00099999999</v>
      </c>
      <c r="I17" s="7">
        <v>129982.83399999999</v>
      </c>
      <c r="J17" s="7">
        <v>267191.75599999999</v>
      </c>
      <c r="K17" s="7">
        <v>461362.571</v>
      </c>
      <c r="L17" s="7">
        <v>527535.53100000008</v>
      </c>
    </row>
    <row r="18" spans="1:12" ht="15" customHeight="1" x14ac:dyDescent="0.25">
      <c r="A18" s="9"/>
      <c r="B18" s="9" t="s">
        <v>18</v>
      </c>
      <c r="C18" s="10">
        <v>1475620.4079999998</v>
      </c>
      <c r="D18" s="7">
        <v>2216969.0560000003</v>
      </c>
      <c r="E18" s="7">
        <v>3119421.6220000004</v>
      </c>
      <c r="F18" s="7">
        <v>2282228.608</v>
      </c>
      <c r="G18" s="7">
        <v>2502762.4040000001</v>
      </c>
      <c r="H18" s="7">
        <v>2251013.1770000001</v>
      </c>
      <c r="I18" s="7">
        <v>1457015.267</v>
      </c>
      <c r="J18" s="7">
        <v>1540458.219</v>
      </c>
      <c r="K18" s="7">
        <v>1969777.1649999998</v>
      </c>
      <c r="L18" s="7">
        <v>1010467.027</v>
      </c>
    </row>
    <row r="19" spans="1:12" ht="15" customHeight="1" x14ac:dyDescent="0.25">
      <c r="A19" s="12" t="s">
        <v>26</v>
      </c>
      <c r="B19" s="12"/>
      <c r="C19" s="13">
        <v>1837332.7569999998</v>
      </c>
      <c r="D19" s="6">
        <v>2363429.5520000001</v>
      </c>
      <c r="E19" s="6">
        <v>3301497.4670000002</v>
      </c>
      <c r="F19" s="6">
        <v>2529878.8769999999</v>
      </c>
      <c r="G19" s="6">
        <v>2937056.656</v>
      </c>
      <c r="H19" s="6">
        <v>2498521.1780000003</v>
      </c>
      <c r="I19" s="6">
        <v>1586998.101</v>
      </c>
      <c r="J19" s="6">
        <v>1807649.9750000001</v>
      </c>
      <c r="K19" s="6">
        <v>2431139.7359999996</v>
      </c>
      <c r="L19" s="6">
        <v>1538002.5580000002</v>
      </c>
    </row>
    <row r="20" spans="1:12" ht="15" customHeight="1" x14ac:dyDescent="0.25">
      <c r="A20" s="30" t="s">
        <v>27</v>
      </c>
      <c r="B20" s="14" t="s">
        <v>4</v>
      </c>
      <c r="C20" s="15">
        <f>SUM(C5,C8,C11,C14,C17)</f>
        <v>277421523.99399942</v>
      </c>
      <c r="D20" s="15">
        <f>SUM(D5,D8,D11,D14,D17)</f>
        <v>293914931.02699941</v>
      </c>
      <c r="E20" s="15">
        <f t="shared" ref="E20:I21" si="0">SUM(E5,E8,E11,E14,E17)</f>
        <v>297981912.88299942</v>
      </c>
      <c r="F20" s="15">
        <f t="shared" si="0"/>
        <v>310073851.81100053</v>
      </c>
      <c r="G20" s="15">
        <f t="shared" si="0"/>
        <v>326614402.75200343</v>
      </c>
      <c r="H20" s="15">
        <f t="shared" si="0"/>
        <v>312215785.53000134</v>
      </c>
      <c r="I20" s="15">
        <f t="shared" si="0"/>
        <v>307914957.83199233</v>
      </c>
      <c r="J20" s="15">
        <f t="shared" ref="J20:K20" si="1">SUM(J5,J8,J11,J14,J17)</f>
        <v>332809582.0314585</v>
      </c>
      <c r="K20" s="15">
        <f t="shared" si="1"/>
        <v>342978566.00800276</v>
      </c>
      <c r="L20" s="15">
        <f>SUM(L5,L8,L11,L14,L17)</f>
        <v>356453256.22199941</v>
      </c>
    </row>
    <row r="21" spans="1:12" ht="15" customHeight="1" x14ac:dyDescent="0.25">
      <c r="A21" s="31"/>
      <c r="B21" s="14" t="s">
        <v>18</v>
      </c>
      <c r="C21" s="15">
        <f>SUM(C6,C9,C12,C15,C18)</f>
        <v>562732174.40500009</v>
      </c>
      <c r="D21" s="15">
        <f>SUM(D6,D9,D12,D15,D18)</f>
        <v>593488785.15299964</v>
      </c>
      <c r="E21" s="15">
        <f t="shared" si="0"/>
        <v>606416831.41199982</v>
      </c>
      <c r="F21" s="15">
        <f t="shared" si="0"/>
        <v>619277559.34400094</v>
      </c>
      <c r="G21" s="15">
        <f t="shared" si="0"/>
        <v>642267261.07000196</v>
      </c>
      <c r="H21" s="15">
        <f t="shared" si="0"/>
        <v>696088860.66500068</v>
      </c>
      <c r="I21" s="15">
        <f t="shared" si="0"/>
        <v>694917080.88699901</v>
      </c>
      <c r="J21" s="15">
        <f t="shared" ref="J21:K21" si="2">SUM(J6,J9,J12,J15,J18)</f>
        <v>754997244.12499952</v>
      </c>
      <c r="K21" s="15">
        <f t="shared" si="2"/>
        <v>779171564.39499784</v>
      </c>
      <c r="L21" s="15">
        <f>SUM(L6,L9,L12,L15,L18)</f>
        <v>747633159.54500031</v>
      </c>
    </row>
    <row r="22" spans="1:12" ht="15.95" customHeight="1" thickBot="1" x14ac:dyDescent="0.3">
      <c r="A22" s="32"/>
      <c r="B22" s="16" t="s">
        <v>27</v>
      </c>
      <c r="C22" s="17">
        <f>SUM(C20:C21)</f>
        <v>840153698.39899945</v>
      </c>
      <c r="D22" s="17">
        <f>SUM(D20:D21)</f>
        <v>887403716.17999911</v>
      </c>
      <c r="E22" s="17">
        <f t="shared" ref="E22:I22" si="3">SUM(E20:E21)</f>
        <v>904398744.29499924</v>
      </c>
      <c r="F22" s="17">
        <f t="shared" si="3"/>
        <v>929351411.1550014</v>
      </c>
      <c r="G22" s="17">
        <f t="shared" si="3"/>
        <v>968881663.82200539</v>
      </c>
      <c r="H22" s="17">
        <f t="shared" si="3"/>
        <v>1008304646.1950021</v>
      </c>
      <c r="I22" s="17">
        <f t="shared" si="3"/>
        <v>1002832038.7189913</v>
      </c>
      <c r="J22" s="17">
        <f t="shared" ref="J22:K22" si="4">SUM(J20:J21)</f>
        <v>1087806826.1564579</v>
      </c>
      <c r="K22" s="17">
        <f t="shared" si="4"/>
        <v>1122150130.4030006</v>
      </c>
      <c r="L22" s="17">
        <f>SUM(L20:L21)</f>
        <v>1104086415.7669997</v>
      </c>
    </row>
    <row r="93" spans="3:3" x14ac:dyDescent="0.25">
      <c r="C93" s="5"/>
    </row>
    <row r="94" spans="3:3" x14ac:dyDescent="0.25">
      <c r="C94" s="5"/>
    </row>
  </sheetData>
  <mergeCells count="13">
    <mergeCell ref="L3:L4"/>
    <mergeCell ref="A20:A22"/>
    <mergeCell ref="C3:C4"/>
    <mergeCell ref="D3:D4"/>
    <mergeCell ref="E3:E4"/>
    <mergeCell ref="F3:F4"/>
    <mergeCell ref="K3:K4"/>
    <mergeCell ref="J3:J4"/>
    <mergeCell ref="I3:I4"/>
    <mergeCell ref="H3:H4"/>
    <mergeCell ref="A3:A4"/>
    <mergeCell ref="B3:B4"/>
    <mergeCell ref="G3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E185"/>
  <sheetViews>
    <sheetView showGridLines="0" tabSelected="1" zoomScale="70" zoomScaleNormal="70" zoomScaleSheetLayoutView="85" workbookViewId="0">
      <pane ySplit="5" topLeftCell="A168" activePane="bottomLeft" state="frozen"/>
      <selection pane="bottomLeft" activeCell="F189" sqref="F189"/>
    </sheetView>
  </sheetViews>
  <sheetFormatPr defaultColWidth="16.5703125" defaultRowHeight="26.25" customHeight="1" x14ac:dyDescent="0.25"/>
  <cols>
    <col min="1" max="1" width="12.85546875" style="2" customWidth="1"/>
    <col min="2" max="2" width="25" style="2" bestFit="1" customWidth="1"/>
    <col min="3" max="3" width="15.42578125" style="2" bestFit="1" customWidth="1"/>
    <col min="4" max="4" width="18.5703125" style="2" bestFit="1" customWidth="1"/>
    <col min="5" max="5" width="17.7109375" style="2" bestFit="1" customWidth="1"/>
    <col min="6" max="6" width="17.28515625" style="2" bestFit="1" customWidth="1"/>
    <col min="7" max="7" width="19.7109375" style="2" bestFit="1" customWidth="1"/>
    <col min="8" max="9" width="18.85546875" style="2" bestFit="1" customWidth="1"/>
    <col min="10" max="10" width="18.140625" style="2" bestFit="1" customWidth="1"/>
    <col min="11" max="11" width="17.28515625" style="2" bestFit="1" customWidth="1"/>
    <col min="12" max="12" width="19.7109375" style="2" bestFit="1" customWidth="1"/>
    <col min="13" max="14" width="18.85546875" style="1" bestFit="1" customWidth="1"/>
    <col min="15" max="15" width="18.5703125" style="1" bestFit="1" customWidth="1"/>
    <col min="16" max="16" width="17.7109375" style="1" bestFit="1" customWidth="1"/>
    <col min="17" max="17" width="19.7109375" style="1" bestFit="1" customWidth="1"/>
    <col min="18" max="18" width="20" style="2" customWidth="1"/>
    <col min="19" max="16384" width="16.5703125" style="2"/>
  </cols>
  <sheetData>
    <row r="1" spans="1:31" s="23" customFormat="1" ht="26.25" customHeight="1" x14ac:dyDescent="0.25">
      <c r="A1" s="20" t="s">
        <v>29</v>
      </c>
      <c r="B1" s="21"/>
      <c r="C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31" ht="26.25" customHeight="1" x14ac:dyDescent="0.25">
      <c r="A2" s="1"/>
    </row>
    <row r="3" spans="1:31" ht="26.25" customHeight="1" x14ac:dyDescent="0.25">
      <c r="H3" s="19"/>
      <c r="M3" s="19"/>
      <c r="Q3" s="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33" customHeight="1" x14ac:dyDescent="0.25">
      <c r="A4" s="29" t="s">
        <v>2</v>
      </c>
      <c r="B4" s="29" t="s">
        <v>25</v>
      </c>
      <c r="C4" s="29" t="s">
        <v>1</v>
      </c>
      <c r="D4" s="29" t="s">
        <v>6</v>
      </c>
      <c r="E4" s="29"/>
      <c r="F4" s="29"/>
      <c r="G4" s="29"/>
      <c r="H4" s="29" t="s">
        <v>23</v>
      </c>
      <c r="I4" s="29" t="s">
        <v>11</v>
      </c>
      <c r="J4" s="29"/>
      <c r="K4" s="29"/>
      <c r="L4" s="29"/>
      <c r="M4" s="29" t="s">
        <v>24</v>
      </c>
      <c r="N4" s="29" t="s">
        <v>0</v>
      </c>
      <c r="O4" s="29"/>
      <c r="P4" s="29"/>
      <c r="Q4" s="29"/>
      <c r="R4" s="29" t="s">
        <v>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24" customFormat="1" ht="33" customHeight="1" x14ac:dyDescent="0.25">
      <c r="A5" s="29" t="s">
        <v>2</v>
      </c>
      <c r="B5" s="29" t="s">
        <v>3</v>
      </c>
      <c r="C5" s="29" t="s">
        <v>1</v>
      </c>
      <c r="D5" s="25" t="s">
        <v>10</v>
      </c>
      <c r="E5" s="25" t="s">
        <v>12</v>
      </c>
      <c r="F5" s="25" t="s">
        <v>9</v>
      </c>
      <c r="G5" s="25" t="s">
        <v>8</v>
      </c>
      <c r="H5" s="29"/>
      <c r="I5" s="25" t="s">
        <v>10</v>
      </c>
      <c r="J5" s="25" t="s">
        <v>12</v>
      </c>
      <c r="K5" s="25" t="s">
        <v>9</v>
      </c>
      <c r="L5" s="25" t="s">
        <v>8</v>
      </c>
      <c r="M5" s="29"/>
      <c r="N5" s="25" t="s">
        <v>10</v>
      </c>
      <c r="O5" s="25" t="s">
        <v>12</v>
      </c>
      <c r="P5" s="25" t="s">
        <v>9</v>
      </c>
      <c r="Q5" s="25" t="s">
        <v>8</v>
      </c>
      <c r="R5" s="2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6.25" customHeight="1" x14ac:dyDescent="0.25">
      <c r="A6" s="36" t="s">
        <v>5</v>
      </c>
      <c r="B6" s="9" t="s">
        <v>22</v>
      </c>
      <c r="C6" s="9" t="s">
        <v>4</v>
      </c>
      <c r="D6" s="28">
        <v>35427926.227000013</v>
      </c>
      <c r="E6" s="28">
        <v>11938019.386</v>
      </c>
      <c r="F6" s="28">
        <v>6100499.2300000032</v>
      </c>
      <c r="G6" s="28">
        <v>24825574.01900091</v>
      </c>
      <c r="H6" s="10">
        <f>SUM(D6:G6)</f>
        <v>78292018.862000927</v>
      </c>
      <c r="I6" s="28">
        <v>20920503.712000001</v>
      </c>
      <c r="J6" s="28">
        <v>26646541.910999991</v>
      </c>
      <c r="K6" s="28">
        <v>1461839.7309999999</v>
      </c>
      <c r="L6" s="28">
        <v>5003651.5920000952</v>
      </c>
      <c r="M6" s="11">
        <f>SUM(I6:L6)</f>
        <v>54032536.946000092</v>
      </c>
      <c r="N6" s="10">
        <f>D6+I6</f>
        <v>56348429.93900001</v>
      </c>
      <c r="O6" s="10">
        <f>E6+J6</f>
        <v>38584561.296999991</v>
      </c>
      <c r="P6" s="10">
        <f>F6+K6</f>
        <v>7562338.9610000029</v>
      </c>
      <c r="Q6" s="10">
        <f>G6+L6</f>
        <v>29829225.611001007</v>
      </c>
      <c r="R6" s="11">
        <f>H6+M6</f>
        <v>132324555.80800101</v>
      </c>
    </row>
    <row r="7" spans="1:31" ht="26.25" customHeight="1" x14ac:dyDescent="0.25">
      <c r="A7" s="37"/>
      <c r="B7" s="9"/>
      <c r="C7" s="9" t="s">
        <v>18</v>
      </c>
      <c r="D7" s="28">
        <v>121667249.039</v>
      </c>
      <c r="E7" s="28">
        <v>6312891.6629999997</v>
      </c>
      <c r="F7" s="28">
        <v>8161929.0209999969</v>
      </c>
      <c r="G7" s="28">
        <v>30611718.465000279</v>
      </c>
      <c r="H7" s="10">
        <f>SUM(D7:G7)</f>
        <v>166753788.18800026</v>
      </c>
      <c r="I7" s="28">
        <v>283928190.35900003</v>
      </c>
      <c r="J7" s="28">
        <v>23410002.010000002</v>
      </c>
      <c r="K7" s="28">
        <v>12876242.958000001</v>
      </c>
      <c r="L7" s="28">
        <v>2750917.4550000229</v>
      </c>
      <c r="M7" s="11">
        <f>SUM(I7:L7)</f>
        <v>322965352.78200006</v>
      </c>
      <c r="N7" s="10">
        <f>D7+I7</f>
        <v>405595439.398</v>
      </c>
      <c r="O7" s="10">
        <f t="shared" ref="O7" si="0">E7+J7</f>
        <v>29722893.673</v>
      </c>
      <c r="P7" s="10">
        <f t="shared" ref="P7:R7" si="1">F7+K7</f>
        <v>21038171.978999998</v>
      </c>
      <c r="Q7" s="10">
        <f t="shared" si="1"/>
        <v>33362635.920000304</v>
      </c>
      <c r="R7" s="11">
        <f t="shared" si="1"/>
        <v>489719140.97000033</v>
      </c>
    </row>
    <row r="8" spans="1:31" ht="26.25" customHeight="1" x14ac:dyDescent="0.25">
      <c r="A8" s="37"/>
      <c r="B8" s="12" t="s">
        <v>26</v>
      </c>
      <c r="C8" s="12"/>
      <c r="D8" s="13">
        <v>157095175.26600003</v>
      </c>
      <c r="E8" s="13">
        <v>18250911.048999999</v>
      </c>
      <c r="F8" s="13">
        <v>14262428.251</v>
      </c>
      <c r="G8" s="13">
        <v>55437292.484001189</v>
      </c>
      <c r="H8" s="13">
        <f>SUM(H6:H7)</f>
        <v>245045807.0500012</v>
      </c>
      <c r="I8" s="13">
        <v>304848694.07100004</v>
      </c>
      <c r="J8" s="13">
        <v>50056543.920999989</v>
      </c>
      <c r="K8" s="13">
        <v>14338082.689000001</v>
      </c>
      <c r="L8" s="13">
        <v>7754569.0470001176</v>
      </c>
      <c r="M8" s="13">
        <f t="shared" ref="M8" si="2">SUM(M6:M7)</f>
        <v>376997889.72800016</v>
      </c>
      <c r="N8" s="13">
        <f t="shared" ref="N8:N23" si="3">D8+I8</f>
        <v>461943869.33700007</v>
      </c>
      <c r="O8" s="13">
        <f t="shared" ref="O8:O23" si="4">E8+J8</f>
        <v>68307454.969999984</v>
      </c>
      <c r="P8" s="13">
        <f t="shared" ref="P8:P25" si="5">F8+K8</f>
        <v>28600510.940000001</v>
      </c>
      <c r="Q8" s="13">
        <f t="shared" ref="Q8:Q25" si="6">G8+L8</f>
        <v>63191861.531001307</v>
      </c>
      <c r="R8" s="13">
        <f t="shared" ref="R8:R23" si="7">H8+M8</f>
        <v>622043696.77800131</v>
      </c>
    </row>
    <row r="9" spans="1:31" ht="26.25" customHeight="1" x14ac:dyDescent="0.25">
      <c r="A9" s="37"/>
      <c r="B9" s="9" t="s">
        <v>21</v>
      </c>
      <c r="C9" s="9" t="s">
        <v>4</v>
      </c>
      <c r="D9" s="28">
        <v>1373488.466</v>
      </c>
      <c r="E9" s="28">
        <v>717989.88900000008</v>
      </c>
      <c r="F9" s="28">
        <v>421605.49400000001</v>
      </c>
      <c r="G9" s="28">
        <v>15001.95</v>
      </c>
      <c r="H9" s="10">
        <f>SUM(D9:G9)</f>
        <v>2528085.7990000001</v>
      </c>
      <c r="I9" s="28">
        <v>3298954.9789999998</v>
      </c>
      <c r="J9" s="28">
        <v>3255119.8530000001</v>
      </c>
      <c r="K9" s="28">
        <v>3363787.0569999991</v>
      </c>
      <c r="L9" s="28">
        <v>128434.7040000001</v>
      </c>
      <c r="M9" s="11">
        <f>SUM(I9:L9)</f>
        <v>10046296.592999998</v>
      </c>
      <c r="N9" s="10">
        <f>D9+I9</f>
        <v>4672443.4450000003</v>
      </c>
      <c r="O9" s="10">
        <f t="shared" si="4"/>
        <v>3973109.7420000001</v>
      </c>
      <c r="P9" s="10">
        <f t="shared" si="5"/>
        <v>3785392.550999999</v>
      </c>
      <c r="Q9" s="10">
        <f t="shared" si="6"/>
        <v>143436.6540000001</v>
      </c>
      <c r="R9" s="11">
        <f t="shared" si="7"/>
        <v>12574382.391999999</v>
      </c>
    </row>
    <row r="10" spans="1:31" ht="26.25" customHeight="1" x14ac:dyDescent="0.25">
      <c r="A10" s="37"/>
      <c r="B10" s="9"/>
      <c r="C10" s="9" t="s">
        <v>18</v>
      </c>
      <c r="D10" s="28">
        <v>3005597.171000001</v>
      </c>
      <c r="E10" s="28">
        <v>697236.96600000013</v>
      </c>
      <c r="F10" s="28">
        <v>153467.62</v>
      </c>
      <c r="G10" s="28">
        <v>12761.822</v>
      </c>
      <c r="H10" s="10">
        <f>SUM(D10:G10)</f>
        <v>3869063.5790000013</v>
      </c>
      <c r="I10" s="28">
        <v>6239901.2969999993</v>
      </c>
      <c r="J10" s="28">
        <v>3015056.2179999989</v>
      </c>
      <c r="K10" s="28">
        <v>3686688.0080000069</v>
      </c>
      <c r="L10" s="28">
        <v>203773.41</v>
      </c>
      <c r="M10" s="11">
        <f>SUM(I10:L10)</f>
        <v>13145418.933000006</v>
      </c>
      <c r="N10" s="10">
        <f t="shared" si="3"/>
        <v>9245498.4680000003</v>
      </c>
      <c r="O10" s="10">
        <f t="shared" si="4"/>
        <v>3712293.183999999</v>
      </c>
      <c r="P10" s="10">
        <f t="shared" si="5"/>
        <v>3840155.628000007</v>
      </c>
      <c r="Q10" s="10">
        <f t="shared" si="6"/>
        <v>216535.23200000002</v>
      </c>
      <c r="R10" s="11">
        <f t="shared" si="7"/>
        <v>17014482.512000006</v>
      </c>
    </row>
    <row r="11" spans="1:31" ht="26.25" customHeight="1" x14ac:dyDescent="0.25">
      <c r="A11" s="37"/>
      <c r="B11" s="12" t="s">
        <v>26</v>
      </c>
      <c r="C11" s="12"/>
      <c r="D11" s="13">
        <v>4379085.637000001</v>
      </c>
      <c r="E11" s="13">
        <v>1415226.8550000002</v>
      </c>
      <c r="F11" s="13">
        <v>575073.11400000006</v>
      </c>
      <c r="G11" s="13">
        <v>27763.772000000001</v>
      </c>
      <c r="H11" s="13">
        <f t="shared" ref="H11" si="8">SUM(H9:H10)</f>
        <v>6397149.3780000014</v>
      </c>
      <c r="I11" s="13">
        <v>9538856.2759999987</v>
      </c>
      <c r="J11" s="13">
        <v>6270176.0709999986</v>
      </c>
      <c r="K11" s="13">
        <v>7050475.065000006</v>
      </c>
      <c r="L11" s="13">
        <v>332208.11400000012</v>
      </c>
      <c r="M11" s="13">
        <f t="shared" ref="M11" si="9">SUM(M9:M10)</f>
        <v>23191715.526000004</v>
      </c>
      <c r="N11" s="13">
        <f t="shared" si="3"/>
        <v>13917941.912999999</v>
      </c>
      <c r="O11" s="13">
        <f t="shared" si="4"/>
        <v>7685402.925999999</v>
      </c>
      <c r="P11" s="13">
        <f t="shared" si="5"/>
        <v>7625548.1790000061</v>
      </c>
      <c r="Q11" s="13">
        <f t="shared" si="6"/>
        <v>359971.88600000012</v>
      </c>
      <c r="R11" s="13">
        <f t="shared" si="7"/>
        <v>29588864.904000007</v>
      </c>
    </row>
    <row r="12" spans="1:31" ht="26.25" customHeight="1" x14ac:dyDescent="0.25">
      <c r="A12" s="37"/>
      <c r="B12" s="9" t="s">
        <v>20</v>
      </c>
      <c r="C12" s="9" t="s">
        <v>4</v>
      </c>
      <c r="D12" s="28">
        <v>10018941.710000001</v>
      </c>
      <c r="E12" s="28">
        <v>13879831.01899999</v>
      </c>
      <c r="F12" s="28">
        <v>1368444.5020000001</v>
      </c>
      <c r="G12" s="28">
        <v>3428919.3689999338</v>
      </c>
      <c r="H12" s="10">
        <v>28696136.599999834</v>
      </c>
      <c r="I12" s="28">
        <v>8237792.9280000003</v>
      </c>
      <c r="J12" s="28">
        <v>86170353.467000008</v>
      </c>
      <c r="K12" s="28">
        <v>2821422.8139999998</v>
      </c>
      <c r="L12" s="28">
        <v>1754764.0269999879</v>
      </c>
      <c r="M12" s="11">
        <f>SUM(I12:L12)</f>
        <v>98984333.236000001</v>
      </c>
      <c r="N12" s="10">
        <f t="shared" si="3"/>
        <v>18256734.638</v>
      </c>
      <c r="O12" s="10">
        <f t="shared" si="4"/>
        <v>100050184.486</v>
      </c>
      <c r="P12" s="10">
        <f t="shared" si="5"/>
        <v>4189867.3159999996</v>
      </c>
      <c r="Q12" s="10">
        <f t="shared" si="6"/>
        <v>5183683.3959999215</v>
      </c>
      <c r="R12" s="11">
        <f t="shared" si="7"/>
        <v>127680469.83599983</v>
      </c>
    </row>
    <row r="13" spans="1:31" ht="26.25" customHeight="1" x14ac:dyDescent="0.25">
      <c r="A13" s="37"/>
      <c r="B13" s="9"/>
      <c r="C13" s="9" t="s">
        <v>18</v>
      </c>
      <c r="D13" s="28">
        <v>1606461.3060000001</v>
      </c>
      <c r="E13" s="28">
        <v>8635971.1520000007</v>
      </c>
      <c r="F13" s="28">
        <v>338990.42399999988</v>
      </c>
      <c r="G13" s="28">
        <v>4410566.642</v>
      </c>
      <c r="H13" s="10">
        <v>14991989.524000021</v>
      </c>
      <c r="I13" s="28">
        <v>13771586.323000001</v>
      </c>
      <c r="J13" s="28">
        <v>20740608.897</v>
      </c>
      <c r="K13" s="28">
        <v>3900387.6839999999</v>
      </c>
      <c r="L13" s="28">
        <v>1011977.1770000031</v>
      </c>
      <c r="M13" s="11">
        <f>SUM(I13:L13)</f>
        <v>39424560.081</v>
      </c>
      <c r="N13" s="10">
        <f t="shared" si="3"/>
        <v>15378047.629000001</v>
      </c>
      <c r="O13" s="10">
        <f t="shared" si="4"/>
        <v>29376580.049000002</v>
      </c>
      <c r="P13" s="10">
        <f t="shared" si="5"/>
        <v>4239378.108</v>
      </c>
      <c r="Q13" s="10">
        <f t="shared" si="6"/>
        <v>5422543.8190000029</v>
      </c>
      <c r="R13" s="11">
        <f t="shared" si="7"/>
        <v>54416549.605000019</v>
      </c>
    </row>
    <row r="14" spans="1:31" ht="26.25" customHeight="1" x14ac:dyDescent="0.25">
      <c r="A14" s="37"/>
      <c r="B14" s="12" t="s">
        <v>26</v>
      </c>
      <c r="C14" s="12"/>
      <c r="D14" s="13">
        <v>11625403.016000001</v>
      </c>
      <c r="E14" s="13">
        <v>22515802.170999989</v>
      </c>
      <c r="F14" s="13">
        <v>1707434.926</v>
      </c>
      <c r="G14" s="13">
        <v>7839486.0109999338</v>
      </c>
      <c r="H14" s="13">
        <f t="shared" ref="H14:M14" si="10">SUM(H12:H13)</f>
        <v>43688126.123999856</v>
      </c>
      <c r="I14" s="13">
        <v>22009379.251000002</v>
      </c>
      <c r="J14" s="13">
        <v>106910962.36400001</v>
      </c>
      <c r="K14" s="13">
        <v>6721810.4979999997</v>
      </c>
      <c r="L14" s="13">
        <v>2766741.2039999911</v>
      </c>
      <c r="M14" s="13">
        <f t="shared" si="10"/>
        <v>138408893.317</v>
      </c>
      <c r="N14" s="13">
        <f t="shared" si="3"/>
        <v>33634782.267000005</v>
      </c>
      <c r="O14" s="13">
        <f t="shared" si="4"/>
        <v>129426764.535</v>
      </c>
      <c r="P14" s="13">
        <f t="shared" si="5"/>
        <v>8429245.4239999987</v>
      </c>
      <c r="Q14" s="13">
        <f t="shared" si="6"/>
        <v>10606227.214999925</v>
      </c>
      <c r="R14" s="13">
        <f t="shared" si="7"/>
        <v>182097019.44099987</v>
      </c>
    </row>
    <row r="15" spans="1:31" ht="26.25" customHeight="1" x14ac:dyDescent="0.25">
      <c r="A15" s="37"/>
      <c r="B15" s="9" t="s">
        <v>19</v>
      </c>
      <c r="C15" s="9" t="s">
        <v>4</v>
      </c>
      <c r="D15" s="28">
        <v>1533279.7109999999</v>
      </c>
      <c r="E15" s="28">
        <v>120547.82799999999</v>
      </c>
      <c r="F15" s="28">
        <v>8481.9290000000001</v>
      </c>
      <c r="G15" s="28">
        <v>4949.2039999999988</v>
      </c>
      <c r="H15" s="10">
        <v>1667258.672</v>
      </c>
      <c r="I15" s="28"/>
      <c r="J15" s="28">
        <v>2812588.5869999998</v>
      </c>
      <c r="K15" s="28">
        <v>19.78</v>
      </c>
      <c r="L15" s="28">
        <v>536.56999999999994</v>
      </c>
      <c r="M15" s="11">
        <f>SUM(I15:L15)</f>
        <v>2813144.9369999995</v>
      </c>
      <c r="N15" s="10">
        <f t="shared" si="3"/>
        <v>1533279.7109999999</v>
      </c>
      <c r="O15" s="10">
        <f t="shared" si="4"/>
        <v>2933136.415</v>
      </c>
      <c r="P15" s="10">
        <f t="shared" si="5"/>
        <v>8501.7090000000007</v>
      </c>
      <c r="Q15" s="10">
        <f t="shared" si="6"/>
        <v>5485.7739999999985</v>
      </c>
      <c r="R15" s="11">
        <f t="shared" si="7"/>
        <v>4480403.6089999992</v>
      </c>
    </row>
    <row r="16" spans="1:31" ht="26.25" customHeight="1" x14ac:dyDescent="0.25">
      <c r="A16" s="37"/>
      <c r="B16" s="9"/>
      <c r="C16" s="9" t="s">
        <v>18</v>
      </c>
      <c r="D16" s="28">
        <v>1945.52</v>
      </c>
      <c r="E16" s="28">
        <v>4656.4969999999994</v>
      </c>
      <c r="F16" s="28">
        <v>2814.8679999999999</v>
      </c>
      <c r="G16" s="28">
        <v>172.12899999999999</v>
      </c>
      <c r="H16" s="10">
        <v>9589.014000000001</v>
      </c>
      <c r="I16" s="28">
        <v>38793</v>
      </c>
      <c r="J16" s="28">
        <v>57998.896000000001</v>
      </c>
      <c r="K16" s="28"/>
      <c r="L16" s="28"/>
      <c r="M16" s="11">
        <f>SUM(I16:L16)</f>
        <v>96791.896000000008</v>
      </c>
      <c r="N16" s="10">
        <f t="shared" si="3"/>
        <v>40738.519999999997</v>
      </c>
      <c r="O16" s="10">
        <f t="shared" si="4"/>
        <v>62655.392999999996</v>
      </c>
      <c r="P16" s="10">
        <f t="shared" si="5"/>
        <v>2814.8679999999999</v>
      </c>
      <c r="Q16" s="10">
        <f t="shared" si="6"/>
        <v>172.12899999999999</v>
      </c>
      <c r="R16" s="11">
        <f t="shared" si="7"/>
        <v>106380.91</v>
      </c>
    </row>
    <row r="17" spans="1:18" ht="26.25" customHeight="1" x14ac:dyDescent="0.25">
      <c r="A17" s="37"/>
      <c r="B17" s="12" t="s">
        <v>26</v>
      </c>
      <c r="C17" s="12"/>
      <c r="D17" s="13">
        <v>1535225.2309999999</v>
      </c>
      <c r="E17" s="13">
        <v>125204.325</v>
      </c>
      <c r="F17" s="13">
        <v>11296.797</v>
      </c>
      <c r="G17" s="13">
        <v>5121.3329999999987</v>
      </c>
      <c r="H17" s="13">
        <f t="shared" ref="H17:M17" si="11">SUM(H15:H16)</f>
        <v>1676847.686</v>
      </c>
      <c r="I17" s="13">
        <v>38793</v>
      </c>
      <c r="J17" s="13">
        <v>2870587.483</v>
      </c>
      <c r="K17" s="13">
        <v>19.78</v>
      </c>
      <c r="L17" s="13">
        <v>536.56999999999994</v>
      </c>
      <c r="M17" s="13">
        <f t="shared" si="11"/>
        <v>2909936.8329999996</v>
      </c>
      <c r="N17" s="13">
        <f t="shared" si="3"/>
        <v>1574018.2309999999</v>
      </c>
      <c r="O17" s="13">
        <f t="shared" si="4"/>
        <v>2995791.8080000002</v>
      </c>
      <c r="P17" s="13">
        <f t="shared" si="5"/>
        <v>11316.577000000001</v>
      </c>
      <c r="Q17" s="13">
        <f t="shared" si="6"/>
        <v>5657.9029999999984</v>
      </c>
      <c r="R17" s="13">
        <f t="shared" si="7"/>
        <v>4586784.5189999994</v>
      </c>
    </row>
    <row r="18" spans="1:18" ht="26.25" customHeight="1" x14ac:dyDescent="0.25">
      <c r="A18" s="37"/>
      <c r="B18" s="9" t="s">
        <v>7</v>
      </c>
      <c r="C18" s="9" t="s">
        <v>4</v>
      </c>
      <c r="D18" s="28">
        <v>3987.5</v>
      </c>
      <c r="E18" s="28"/>
      <c r="F18" s="28">
        <v>50253.576999999997</v>
      </c>
      <c r="G18" s="28">
        <v>923.51</v>
      </c>
      <c r="H18" s="10">
        <v>55164.587</v>
      </c>
      <c r="I18" s="28">
        <v>959.48</v>
      </c>
      <c r="J18" s="28">
        <v>247697.80100000001</v>
      </c>
      <c r="K18" s="28">
        <v>57890.481000000007</v>
      </c>
      <c r="L18" s="28"/>
      <c r="M18" s="11">
        <f>SUM(I18:L18)</f>
        <v>306547.76200000005</v>
      </c>
      <c r="N18" s="10">
        <f t="shared" si="3"/>
        <v>4946.9799999999996</v>
      </c>
      <c r="O18" s="10">
        <f t="shared" si="4"/>
        <v>247697.80100000001</v>
      </c>
      <c r="P18" s="10">
        <f t="shared" si="5"/>
        <v>108144.058</v>
      </c>
      <c r="Q18" s="10">
        <f t="shared" si="6"/>
        <v>923.51</v>
      </c>
      <c r="R18" s="11">
        <f t="shared" si="7"/>
        <v>361712.34900000005</v>
      </c>
    </row>
    <row r="19" spans="1:18" ht="26.25" customHeight="1" x14ac:dyDescent="0.25">
      <c r="A19" s="37"/>
      <c r="B19" s="9"/>
      <c r="C19" s="9" t="s">
        <v>18</v>
      </c>
      <c r="D19" s="28">
        <v>13821.6</v>
      </c>
      <c r="E19" s="28">
        <v>125607.226</v>
      </c>
      <c r="F19" s="28">
        <v>148112.30600000001</v>
      </c>
      <c r="G19" s="28">
        <v>1974.24</v>
      </c>
      <c r="H19" s="10">
        <v>289515.37199999997</v>
      </c>
      <c r="I19" s="28">
        <v>24289.148000000001</v>
      </c>
      <c r="J19" s="28">
        <v>1103682.7919999999</v>
      </c>
      <c r="K19" s="28">
        <v>58133.096000000012</v>
      </c>
      <c r="L19" s="28"/>
      <c r="M19" s="11">
        <f>SUM(I19:L19)</f>
        <v>1186105.0359999998</v>
      </c>
      <c r="N19" s="10">
        <f t="shared" si="3"/>
        <v>38110.748</v>
      </c>
      <c r="O19" s="10">
        <f t="shared" si="4"/>
        <v>1229290.0179999999</v>
      </c>
      <c r="P19" s="10">
        <f t="shared" si="5"/>
        <v>206245.40200000003</v>
      </c>
      <c r="Q19" s="10">
        <f t="shared" si="6"/>
        <v>1974.24</v>
      </c>
      <c r="R19" s="11">
        <f t="shared" si="7"/>
        <v>1475620.4079999998</v>
      </c>
    </row>
    <row r="20" spans="1:18" ht="26.25" customHeight="1" x14ac:dyDescent="0.25">
      <c r="A20" s="37"/>
      <c r="B20" s="12" t="s">
        <v>26</v>
      </c>
      <c r="C20" s="12"/>
      <c r="D20" s="13">
        <v>17809.099999999999</v>
      </c>
      <c r="E20" s="13">
        <v>125607.226</v>
      </c>
      <c r="F20" s="13">
        <v>198365.883</v>
      </c>
      <c r="G20" s="13">
        <v>2897.75</v>
      </c>
      <c r="H20" s="13">
        <f t="shared" ref="H20" si="12">SUM(H18:H19)</f>
        <v>344679.95899999997</v>
      </c>
      <c r="I20" s="13">
        <v>25248.628000000001</v>
      </c>
      <c r="J20" s="13">
        <v>1351380.5929999999</v>
      </c>
      <c r="K20" s="13">
        <v>116023.57700000002</v>
      </c>
      <c r="L20" s="13"/>
      <c r="M20" s="13">
        <f>SUM(M18:M19)</f>
        <v>1492652.798</v>
      </c>
      <c r="N20" s="13">
        <f t="shared" si="3"/>
        <v>43057.728000000003</v>
      </c>
      <c r="O20" s="13">
        <f t="shared" si="4"/>
        <v>1476987.8189999999</v>
      </c>
      <c r="P20" s="13">
        <f t="shared" si="5"/>
        <v>314389.46000000002</v>
      </c>
      <c r="Q20" s="13">
        <f t="shared" si="6"/>
        <v>2897.75</v>
      </c>
      <c r="R20" s="13">
        <f t="shared" si="7"/>
        <v>1837332.757</v>
      </c>
    </row>
    <row r="21" spans="1:18" ht="26.25" customHeight="1" x14ac:dyDescent="0.25">
      <c r="A21" s="37"/>
      <c r="B21" s="27" t="s">
        <v>27</v>
      </c>
      <c r="C21" s="14" t="s">
        <v>4</v>
      </c>
      <c r="D21" s="15">
        <f>SUM(D6,D9,D12,D15,D18)</f>
        <v>48357623.614000015</v>
      </c>
      <c r="E21" s="15">
        <f t="shared" ref="E21:L21" si="13">SUM(E6,E9,E12,E15,E18)</f>
        <v>26656388.121999994</v>
      </c>
      <c r="F21" s="15">
        <f t="shared" si="13"/>
        <v>7949284.7320000026</v>
      </c>
      <c r="G21" s="15">
        <f t="shared" si="13"/>
        <v>28275368.052000843</v>
      </c>
      <c r="H21" s="15">
        <f t="shared" si="13"/>
        <v>111238664.52000076</v>
      </c>
      <c r="I21" s="15">
        <f t="shared" si="13"/>
        <v>32458211.098999999</v>
      </c>
      <c r="J21" s="15">
        <f t="shared" si="13"/>
        <v>119132301.619</v>
      </c>
      <c r="K21" s="15">
        <f t="shared" si="13"/>
        <v>7704959.862999998</v>
      </c>
      <c r="L21" s="15">
        <f t="shared" si="13"/>
        <v>6887386.893000083</v>
      </c>
      <c r="M21" s="15">
        <f>SUM(M6,M9,M12,M15,M18)</f>
        <v>166182859.4740001</v>
      </c>
      <c r="N21" s="15">
        <f t="shared" si="3"/>
        <v>80815834.713000014</v>
      </c>
      <c r="O21" s="15">
        <f t="shared" si="4"/>
        <v>145788689.741</v>
      </c>
      <c r="P21" s="15">
        <f t="shared" si="5"/>
        <v>15654244.595000001</v>
      </c>
      <c r="Q21" s="15">
        <f t="shared" si="6"/>
        <v>35162754.945000924</v>
      </c>
      <c r="R21" s="15">
        <f t="shared" si="7"/>
        <v>277421523.99400085</v>
      </c>
    </row>
    <row r="22" spans="1:18" ht="26.25" customHeight="1" x14ac:dyDescent="0.25">
      <c r="A22" s="37"/>
      <c r="B22" s="14"/>
      <c r="C22" s="14" t="s">
        <v>18</v>
      </c>
      <c r="D22" s="15">
        <f>SUM(D7,D10,D13,D16,D19)</f>
        <v>126295074.63599999</v>
      </c>
      <c r="E22" s="15">
        <f t="shared" ref="E22:L22" si="14">SUM(E7,E10,E13,E16,E19)</f>
        <v>15776363.503999999</v>
      </c>
      <c r="F22" s="15">
        <f t="shared" si="14"/>
        <v>8805314.2389999982</v>
      </c>
      <c r="G22" s="15">
        <f t="shared" si="14"/>
        <v>35037193.298000284</v>
      </c>
      <c r="H22" s="15">
        <f t="shared" si="14"/>
        <v>185913945.67700028</v>
      </c>
      <c r="I22" s="15">
        <f t="shared" si="14"/>
        <v>304002760.12700003</v>
      </c>
      <c r="J22" s="15">
        <f t="shared" si="14"/>
        <v>48327348.813000001</v>
      </c>
      <c r="K22" s="15">
        <f t="shared" si="14"/>
        <v>20521451.746000007</v>
      </c>
      <c r="L22" s="15">
        <f t="shared" si="14"/>
        <v>3966668.042000026</v>
      </c>
      <c r="M22" s="15">
        <f>SUM(M7,M10,M13,M16,M19)</f>
        <v>376818228.72800016</v>
      </c>
      <c r="N22" s="15">
        <f t="shared" si="3"/>
        <v>430297834.76300001</v>
      </c>
      <c r="O22" s="15">
        <f t="shared" si="4"/>
        <v>64103712.317000002</v>
      </c>
      <c r="P22" s="15">
        <f t="shared" si="5"/>
        <v>29326765.985000007</v>
      </c>
      <c r="Q22" s="15">
        <f t="shared" si="6"/>
        <v>39003861.340000309</v>
      </c>
      <c r="R22" s="15">
        <f t="shared" si="7"/>
        <v>562732174.40500045</v>
      </c>
    </row>
    <row r="23" spans="1:18" s="18" customFormat="1" ht="26.25" customHeight="1" thickBot="1" x14ac:dyDescent="0.3">
      <c r="A23" s="38"/>
      <c r="B23" s="26"/>
      <c r="C23" s="16" t="s">
        <v>27</v>
      </c>
      <c r="D23" s="17">
        <f>SUM(D20,D17,D14,D11,D8)</f>
        <v>174652698.25000003</v>
      </c>
      <c r="E23" s="17">
        <f t="shared" ref="E23:L23" si="15">SUM(E20,E17,E14,E11,E8)</f>
        <v>42432751.625999987</v>
      </c>
      <c r="F23" s="17">
        <f t="shared" si="15"/>
        <v>16754598.971000001</v>
      </c>
      <c r="G23" s="17">
        <f t="shared" si="15"/>
        <v>63312561.350001127</v>
      </c>
      <c r="H23" s="17">
        <f t="shared" si="15"/>
        <v>297152610.19700104</v>
      </c>
      <c r="I23" s="17">
        <f t="shared" si="15"/>
        <v>336460971.22600007</v>
      </c>
      <c r="J23" s="17">
        <f t="shared" si="15"/>
        <v>167459650.43199998</v>
      </c>
      <c r="K23" s="17">
        <f t="shared" si="15"/>
        <v>28226411.609000005</v>
      </c>
      <c r="L23" s="17">
        <f t="shared" si="15"/>
        <v>10854054.935000109</v>
      </c>
      <c r="M23" s="17">
        <f>SUM(M20,M17,M14,M11,M8)</f>
        <v>543001088.20200014</v>
      </c>
      <c r="N23" s="17">
        <f t="shared" si="3"/>
        <v>511113669.47600007</v>
      </c>
      <c r="O23" s="17">
        <f t="shared" si="4"/>
        <v>209892402.05799997</v>
      </c>
      <c r="P23" s="17">
        <f t="shared" si="5"/>
        <v>44981010.580000006</v>
      </c>
      <c r="Q23" s="17">
        <f t="shared" si="6"/>
        <v>74166616.285001233</v>
      </c>
      <c r="R23" s="17">
        <f t="shared" si="7"/>
        <v>840153698.39900112</v>
      </c>
    </row>
    <row r="24" spans="1:18" ht="26.25" customHeight="1" x14ac:dyDescent="0.25">
      <c r="A24" s="33" t="s">
        <v>13</v>
      </c>
      <c r="B24" s="9" t="s">
        <v>22</v>
      </c>
      <c r="C24" s="9" t="s">
        <v>4</v>
      </c>
      <c r="D24" s="28">
        <v>37962659.675000012</v>
      </c>
      <c r="E24" s="28">
        <v>12826103.870999999</v>
      </c>
      <c r="F24" s="28">
        <v>4282866.3079999993</v>
      </c>
      <c r="G24" s="28">
        <v>28411341.699001011</v>
      </c>
      <c r="H24" s="10">
        <f>SUM(D24:G24)</f>
        <v>83482971.553001016</v>
      </c>
      <c r="I24" s="28">
        <v>23921447.204999998</v>
      </c>
      <c r="J24" s="28">
        <v>27993067.704</v>
      </c>
      <c r="K24" s="28">
        <v>869015.55599999998</v>
      </c>
      <c r="L24" s="28">
        <v>6601951.2840001415</v>
      </c>
      <c r="M24" s="11">
        <f>SUM(I24:L24)</f>
        <v>59385481.74900014</v>
      </c>
      <c r="N24" s="10">
        <f>D24+I24</f>
        <v>61884106.88000001</v>
      </c>
      <c r="O24" s="10">
        <f>E24+J24</f>
        <v>40819171.575000003</v>
      </c>
      <c r="P24" s="10">
        <f t="shared" si="5"/>
        <v>5151881.8639999991</v>
      </c>
      <c r="Q24" s="10">
        <f t="shared" si="6"/>
        <v>35013292.98300115</v>
      </c>
      <c r="R24" s="11">
        <f>H24+M24</f>
        <v>142868453.30200115</v>
      </c>
    </row>
    <row r="25" spans="1:18" ht="26.25" customHeight="1" x14ac:dyDescent="0.25">
      <c r="A25" s="34"/>
      <c r="B25" s="9"/>
      <c r="C25" s="9" t="s">
        <v>18</v>
      </c>
      <c r="D25" s="28">
        <v>127311705.508</v>
      </c>
      <c r="E25" s="28">
        <v>5787024.876000002</v>
      </c>
      <c r="F25" s="28">
        <v>8685894.6680000052</v>
      </c>
      <c r="G25" s="28">
        <v>32775633.2450004</v>
      </c>
      <c r="H25" s="10">
        <f>SUM(D25:G25)</f>
        <v>174560258.29700041</v>
      </c>
      <c r="I25" s="28">
        <v>297952660.86900002</v>
      </c>
      <c r="J25" s="28">
        <v>22932551.48</v>
      </c>
      <c r="K25" s="28">
        <v>15583225.982000001</v>
      </c>
      <c r="L25" s="28">
        <v>3572015.53900008</v>
      </c>
      <c r="M25" s="11">
        <f>SUM(I25:L25)</f>
        <v>340040453.87000012</v>
      </c>
      <c r="N25" s="10">
        <f>D25+I25</f>
        <v>425264366.37700003</v>
      </c>
      <c r="O25" s="10">
        <f t="shared" ref="O25:O41" si="16">E25+J25</f>
        <v>28719576.356000002</v>
      </c>
      <c r="P25" s="10">
        <f t="shared" si="5"/>
        <v>24269120.650000006</v>
      </c>
      <c r="Q25" s="10">
        <f t="shared" si="6"/>
        <v>36347648.784000479</v>
      </c>
      <c r="R25" s="11">
        <f t="shared" ref="R25:R41" si="17">H25+M25</f>
        <v>514600712.16700053</v>
      </c>
    </row>
    <row r="26" spans="1:18" ht="26.25" customHeight="1" x14ac:dyDescent="0.25">
      <c r="A26" s="34"/>
      <c r="B26" s="12" t="s">
        <v>26</v>
      </c>
      <c r="C26" s="12"/>
      <c r="D26" s="13">
        <v>165274365.18300003</v>
      </c>
      <c r="E26" s="13">
        <v>18613128.747000001</v>
      </c>
      <c r="F26" s="13">
        <v>12968760.976000004</v>
      </c>
      <c r="G26" s="13">
        <v>61186974.944001406</v>
      </c>
      <c r="H26" s="13">
        <f t="shared" ref="H26" si="18">SUM(H24:H25)</f>
        <v>258043229.85000142</v>
      </c>
      <c r="I26" s="13">
        <v>321874108.074</v>
      </c>
      <c r="J26" s="13">
        <v>50925619.184</v>
      </c>
      <c r="K26" s="13">
        <v>16452241.538000001</v>
      </c>
      <c r="L26" s="13">
        <v>10173966.823000222</v>
      </c>
      <c r="M26" s="13">
        <f t="shared" ref="M26" si="19">SUM(M24:M25)</f>
        <v>399425935.61900026</v>
      </c>
      <c r="N26" s="13">
        <f t="shared" ref="N26:N41" si="20">D26+I26</f>
        <v>487148473.25700003</v>
      </c>
      <c r="O26" s="13">
        <f t="shared" si="16"/>
        <v>69538747.930999994</v>
      </c>
      <c r="P26" s="13">
        <f t="shared" ref="P26:P41" si="21">F26+K26</f>
        <v>29421002.514000006</v>
      </c>
      <c r="Q26" s="13">
        <f t="shared" ref="Q26:Q41" si="22">G26+L26</f>
        <v>71360941.767001629</v>
      </c>
      <c r="R26" s="13">
        <f t="shared" si="17"/>
        <v>657469165.46900165</v>
      </c>
    </row>
    <row r="27" spans="1:18" ht="26.25" customHeight="1" x14ac:dyDescent="0.25">
      <c r="A27" s="34"/>
      <c r="B27" s="9" t="s">
        <v>21</v>
      </c>
      <c r="C27" s="9" t="s">
        <v>4</v>
      </c>
      <c r="D27" s="28">
        <v>1925862.3770000001</v>
      </c>
      <c r="E27" s="28">
        <v>1026135.2659999999</v>
      </c>
      <c r="F27" s="28">
        <v>450268.19400000002</v>
      </c>
      <c r="G27" s="28">
        <v>4549.6950000000006</v>
      </c>
      <c r="H27" s="10">
        <f>SUM(D27:G27)</f>
        <v>3406815.5320000001</v>
      </c>
      <c r="I27" s="28">
        <v>3954470.4470000002</v>
      </c>
      <c r="J27" s="28">
        <v>2401842.8609999991</v>
      </c>
      <c r="K27" s="28">
        <v>2963710.8319999902</v>
      </c>
      <c r="L27" s="28">
        <v>6368.0970000000007</v>
      </c>
      <c r="M27" s="11">
        <f>SUM(I27:L27)</f>
        <v>9326392.2369999886</v>
      </c>
      <c r="N27" s="10">
        <f t="shared" si="20"/>
        <v>5880332.824</v>
      </c>
      <c r="O27" s="10">
        <f t="shared" si="16"/>
        <v>3427978.1269999989</v>
      </c>
      <c r="P27" s="10">
        <f t="shared" si="21"/>
        <v>3413979.0259999903</v>
      </c>
      <c r="Q27" s="10">
        <f t="shared" si="22"/>
        <v>10917.792000000001</v>
      </c>
      <c r="R27" s="11">
        <f t="shared" si="17"/>
        <v>12733207.768999988</v>
      </c>
    </row>
    <row r="28" spans="1:18" ht="26.25" customHeight="1" x14ac:dyDescent="0.25">
      <c r="A28" s="34"/>
      <c r="B28" s="9"/>
      <c r="C28" s="9" t="s">
        <v>18</v>
      </c>
      <c r="D28" s="28">
        <v>2250068.6</v>
      </c>
      <c r="E28" s="28">
        <v>855877.02200000023</v>
      </c>
      <c r="F28" s="28">
        <v>71122.14499999999</v>
      </c>
      <c r="G28" s="28">
        <v>1520.451</v>
      </c>
      <c r="H28" s="10">
        <f>SUM(D28:G28)</f>
        <v>3178588.2180000003</v>
      </c>
      <c r="I28" s="28">
        <v>8599681.1539999992</v>
      </c>
      <c r="J28" s="28">
        <v>3280021.100000001</v>
      </c>
      <c r="K28" s="28">
        <v>3132576.1249999879</v>
      </c>
      <c r="L28" s="28">
        <v>10377.947</v>
      </c>
      <c r="M28" s="11">
        <f>SUM(I28:L28)</f>
        <v>15022656.32599999</v>
      </c>
      <c r="N28" s="10">
        <f t="shared" si="20"/>
        <v>10849749.753999999</v>
      </c>
      <c r="O28" s="10">
        <f t="shared" si="16"/>
        <v>4135898.1220000014</v>
      </c>
      <c r="P28" s="10">
        <f t="shared" si="21"/>
        <v>3203698.2699999879</v>
      </c>
      <c r="Q28" s="10">
        <f t="shared" si="22"/>
        <v>11898.398000000001</v>
      </c>
      <c r="R28" s="11">
        <f t="shared" si="17"/>
        <v>18201244.543999992</v>
      </c>
    </row>
    <row r="29" spans="1:18" ht="26.25" customHeight="1" x14ac:dyDescent="0.25">
      <c r="A29" s="34"/>
      <c r="B29" s="12" t="s">
        <v>26</v>
      </c>
      <c r="C29" s="12"/>
      <c r="D29" s="13">
        <v>4175930.977</v>
      </c>
      <c r="E29" s="13">
        <v>1882012.2880000002</v>
      </c>
      <c r="F29" s="13">
        <v>521390.33900000004</v>
      </c>
      <c r="G29" s="13">
        <v>6070.1460000000006</v>
      </c>
      <c r="H29" s="13">
        <f t="shared" ref="H29" si="23">SUM(H27:H28)</f>
        <v>6585403.75</v>
      </c>
      <c r="I29" s="13">
        <v>12554151.601</v>
      </c>
      <c r="J29" s="13">
        <v>5681863.9610000001</v>
      </c>
      <c r="K29" s="13">
        <v>6096286.9569999781</v>
      </c>
      <c r="L29" s="13">
        <v>16746.044000000002</v>
      </c>
      <c r="M29" s="13">
        <f t="shared" ref="M29" si="24">SUM(M27:M28)</f>
        <v>24349048.562999979</v>
      </c>
      <c r="N29" s="13">
        <f t="shared" si="20"/>
        <v>16730082.578</v>
      </c>
      <c r="O29" s="13">
        <f t="shared" si="16"/>
        <v>7563876.2489999998</v>
      </c>
      <c r="P29" s="13">
        <f t="shared" si="21"/>
        <v>6617677.2959999777</v>
      </c>
      <c r="Q29" s="13">
        <f t="shared" si="22"/>
        <v>22816.190000000002</v>
      </c>
      <c r="R29" s="13">
        <f t="shared" si="17"/>
        <v>30934452.312999979</v>
      </c>
    </row>
    <row r="30" spans="1:18" ht="26.25" customHeight="1" x14ac:dyDescent="0.25">
      <c r="A30" s="34"/>
      <c r="B30" s="9" t="s">
        <v>20</v>
      </c>
      <c r="C30" s="9" t="s">
        <v>4</v>
      </c>
      <c r="D30" s="28">
        <v>8866470.5470000003</v>
      </c>
      <c r="E30" s="28">
        <v>13349332.103</v>
      </c>
      <c r="F30" s="28">
        <v>1594005.6769999999</v>
      </c>
      <c r="G30" s="28">
        <v>3739161.8129999861</v>
      </c>
      <c r="H30" s="10">
        <f>SUM(D30:G30)</f>
        <v>27548970.139999986</v>
      </c>
      <c r="I30" s="28">
        <v>12247973.688999999</v>
      </c>
      <c r="J30" s="28">
        <v>91423347.073999986</v>
      </c>
      <c r="K30" s="28">
        <v>3023281.219000001</v>
      </c>
      <c r="L30" s="28">
        <v>1882412.6010000061</v>
      </c>
      <c r="M30" s="11">
        <f>SUM(I30:L30)</f>
        <v>108577014.58299999</v>
      </c>
      <c r="N30" s="10">
        <f t="shared" si="20"/>
        <v>21114444.236000001</v>
      </c>
      <c r="O30" s="10">
        <f t="shared" si="16"/>
        <v>104772679.17699999</v>
      </c>
      <c r="P30" s="10">
        <f t="shared" si="21"/>
        <v>4617286.8960000006</v>
      </c>
      <c r="Q30" s="10">
        <f t="shared" si="22"/>
        <v>5621574.4139999924</v>
      </c>
      <c r="R30" s="11">
        <f t="shared" si="17"/>
        <v>136125984.72299999</v>
      </c>
    </row>
    <row r="31" spans="1:18" ht="26.25" customHeight="1" x14ac:dyDescent="0.25">
      <c r="A31" s="34"/>
      <c r="B31" s="9"/>
      <c r="C31" s="9" t="s">
        <v>18</v>
      </c>
      <c r="D31" s="28">
        <v>1650602.6939999999</v>
      </c>
      <c r="E31" s="28">
        <v>8649995.2799999993</v>
      </c>
      <c r="F31" s="28">
        <v>100822.14599999999</v>
      </c>
      <c r="G31" s="28">
        <v>5024314.5659999466</v>
      </c>
      <c r="H31" s="10">
        <f>SUM(D31:G31)</f>
        <v>15425734.685999945</v>
      </c>
      <c r="I31" s="28">
        <v>16486212.446</v>
      </c>
      <c r="J31" s="28">
        <v>19195883.963</v>
      </c>
      <c r="K31" s="28">
        <v>4223414.9339999994</v>
      </c>
      <c r="L31" s="28">
        <v>1307432.714999995</v>
      </c>
      <c r="M31" s="11">
        <f>SUM(I31:L31)</f>
        <v>41212944.057999998</v>
      </c>
      <c r="N31" s="10">
        <f t="shared" si="20"/>
        <v>18136815.140000001</v>
      </c>
      <c r="O31" s="10">
        <f t="shared" si="16"/>
        <v>27845879.243000001</v>
      </c>
      <c r="P31" s="10">
        <f t="shared" si="21"/>
        <v>4324237.0799999991</v>
      </c>
      <c r="Q31" s="10">
        <f t="shared" si="22"/>
        <v>6331747.2809999418</v>
      </c>
      <c r="R31" s="11">
        <f t="shared" si="17"/>
        <v>56638678.743999943</v>
      </c>
    </row>
    <row r="32" spans="1:18" ht="26.25" customHeight="1" x14ac:dyDescent="0.25">
      <c r="A32" s="34"/>
      <c r="B32" s="12" t="s">
        <v>26</v>
      </c>
      <c r="C32" s="12"/>
      <c r="D32" s="13">
        <v>10517073.241</v>
      </c>
      <c r="E32" s="13">
        <v>21999327.383000001</v>
      </c>
      <c r="F32" s="13">
        <v>1694827.8229999999</v>
      </c>
      <c r="G32" s="13">
        <v>8763476.3789999336</v>
      </c>
      <c r="H32" s="13">
        <f t="shared" ref="H32" si="25">SUM(H30:H31)</f>
        <v>42974704.825999931</v>
      </c>
      <c r="I32" s="13">
        <v>28734186.134999998</v>
      </c>
      <c r="J32" s="13">
        <v>110619231.03699999</v>
      </c>
      <c r="K32" s="13">
        <v>7246696.1530000009</v>
      </c>
      <c r="L32" s="13">
        <v>3189845.316000001</v>
      </c>
      <c r="M32" s="13">
        <f t="shared" ref="M32" si="26">SUM(M30:M31)</f>
        <v>149789958.64099997</v>
      </c>
      <c r="N32" s="13">
        <f t="shared" si="20"/>
        <v>39251259.376000002</v>
      </c>
      <c r="O32" s="13">
        <f t="shared" si="16"/>
        <v>132618558.41999999</v>
      </c>
      <c r="P32" s="13">
        <f t="shared" si="21"/>
        <v>8941523.9759999998</v>
      </c>
      <c r="Q32" s="13">
        <f t="shared" si="22"/>
        <v>11953321.694999935</v>
      </c>
      <c r="R32" s="13">
        <f t="shared" si="17"/>
        <v>192764663.46699989</v>
      </c>
    </row>
    <row r="33" spans="1:31" ht="26.25" customHeight="1" x14ac:dyDescent="0.25">
      <c r="A33" s="34"/>
      <c r="B33" s="9" t="s">
        <v>19</v>
      </c>
      <c r="C33" s="9" t="s">
        <v>4</v>
      </c>
      <c r="D33" s="28">
        <v>1238691.3</v>
      </c>
      <c r="E33" s="28">
        <v>24333.762999999999</v>
      </c>
      <c r="F33" s="28">
        <v>2255.5729999999999</v>
      </c>
      <c r="G33" s="28">
        <v>461960.95599999977</v>
      </c>
      <c r="H33" s="10">
        <f>SUM(D33:G33)</f>
        <v>1727241.5919999999</v>
      </c>
      <c r="I33" s="28">
        <v>22353.089</v>
      </c>
      <c r="J33" s="28">
        <v>287723.18900000001</v>
      </c>
      <c r="K33" s="28">
        <v>701.13699999999994</v>
      </c>
      <c r="L33" s="28">
        <v>2805.73</v>
      </c>
      <c r="M33" s="11">
        <f>SUM(I33:L33)</f>
        <v>313583.14499999996</v>
      </c>
      <c r="N33" s="10">
        <f t="shared" si="20"/>
        <v>1261044.389</v>
      </c>
      <c r="O33" s="10">
        <f t="shared" si="16"/>
        <v>312056.95199999999</v>
      </c>
      <c r="P33" s="10">
        <f t="shared" si="21"/>
        <v>2956.71</v>
      </c>
      <c r="Q33" s="10">
        <f t="shared" si="22"/>
        <v>464766.68599999975</v>
      </c>
      <c r="R33" s="11">
        <f t="shared" si="17"/>
        <v>2040824.737</v>
      </c>
    </row>
    <row r="34" spans="1:31" ht="26.25" customHeight="1" x14ac:dyDescent="0.25">
      <c r="A34" s="34"/>
      <c r="B34" s="9"/>
      <c r="C34" s="9" t="s">
        <v>18</v>
      </c>
      <c r="D34" s="28">
        <v>3553.9870000000001</v>
      </c>
      <c r="E34" s="28">
        <v>100107.984</v>
      </c>
      <c r="F34" s="28">
        <v>3686.9789999999998</v>
      </c>
      <c r="G34" s="28">
        <v>489004.13900000002</v>
      </c>
      <c r="H34" s="10">
        <f>SUM(D34:G34)</f>
        <v>596353.08900000004</v>
      </c>
      <c r="I34" s="28">
        <v>1852</v>
      </c>
      <c r="J34" s="28">
        <v>540783.52699999989</v>
      </c>
      <c r="K34" s="28">
        <v>692089.51900000009</v>
      </c>
      <c r="L34" s="28">
        <v>102.50700000000001</v>
      </c>
      <c r="M34" s="11">
        <f>SUM(I34:L34)</f>
        <v>1234827.5530000001</v>
      </c>
      <c r="N34" s="10">
        <f t="shared" si="20"/>
        <v>5405.9870000000001</v>
      </c>
      <c r="O34" s="10">
        <f t="shared" si="16"/>
        <v>640891.51099999994</v>
      </c>
      <c r="P34" s="10">
        <f t="shared" si="21"/>
        <v>695776.49800000014</v>
      </c>
      <c r="Q34" s="10">
        <f t="shared" si="22"/>
        <v>489106.64600000001</v>
      </c>
      <c r="R34" s="11">
        <f t="shared" si="17"/>
        <v>1831180.642</v>
      </c>
    </row>
    <row r="35" spans="1:31" ht="26.25" customHeight="1" x14ac:dyDescent="0.25">
      <c r="A35" s="34"/>
      <c r="B35" s="12" t="s">
        <v>26</v>
      </c>
      <c r="C35" s="12"/>
      <c r="D35" s="13">
        <v>1242245.287</v>
      </c>
      <c r="E35" s="13">
        <v>124441.747</v>
      </c>
      <c r="F35" s="13">
        <v>5942.5519999999997</v>
      </c>
      <c r="G35" s="13">
        <v>950965.09499999974</v>
      </c>
      <c r="H35" s="13">
        <f t="shared" ref="H35" si="27">SUM(H33:H34)</f>
        <v>2323594.6809999999</v>
      </c>
      <c r="I35" s="13">
        <v>24205.089</v>
      </c>
      <c r="J35" s="13">
        <v>828506.7159999999</v>
      </c>
      <c r="K35" s="13">
        <v>692790.65600000008</v>
      </c>
      <c r="L35" s="13">
        <v>2908.2370000000001</v>
      </c>
      <c r="M35" s="13">
        <f t="shared" ref="M35" si="28">SUM(M33:M34)</f>
        <v>1548410.6980000001</v>
      </c>
      <c r="N35" s="13">
        <f t="shared" si="20"/>
        <v>1266450.3759999999</v>
      </c>
      <c r="O35" s="13">
        <f t="shared" si="16"/>
        <v>952948.46299999987</v>
      </c>
      <c r="P35" s="13">
        <f t="shared" si="21"/>
        <v>698733.2080000001</v>
      </c>
      <c r="Q35" s="13">
        <f t="shared" si="22"/>
        <v>953873.3319999997</v>
      </c>
      <c r="R35" s="13">
        <f t="shared" si="17"/>
        <v>3872005.3789999997</v>
      </c>
    </row>
    <row r="36" spans="1:31" ht="26.25" customHeight="1" x14ac:dyDescent="0.25">
      <c r="A36" s="34"/>
      <c r="B36" s="9" t="s">
        <v>7</v>
      </c>
      <c r="C36" s="9" t="s">
        <v>4</v>
      </c>
      <c r="D36" s="28">
        <v>34334.5</v>
      </c>
      <c r="E36" s="28"/>
      <c r="F36" s="28">
        <v>57234.967999999993</v>
      </c>
      <c r="G36" s="28">
        <v>168</v>
      </c>
      <c r="H36" s="10">
        <f>SUM(D36:G36)</f>
        <v>91737.467999999993</v>
      </c>
      <c r="I36" s="28"/>
      <c r="J36" s="28">
        <v>26796.496999999999</v>
      </c>
      <c r="K36" s="28">
        <v>27926.530999999999</v>
      </c>
      <c r="L36" s="28"/>
      <c r="M36" s="11">
        <f>SUM(I36:L36)</f>
        <v>54723.027999999998</v>
      </c>
      <c r="N36" s="10">
        <f t="shared" si="20"/>
        <v>34334.5</v>
      </c>
      <c r="O36" s="10">
        <f t="shared" si="16"/>
        <v>26796.496999999999</v>
      </c>
      <c r="P36" s="10">
        <f t="shared" si="21"/>
        <v>85161.498999999996</v>
      </c>
      <c r="Q36" s="10">
        <f t="shared" si="22"/>
        <v>168</v>
      </c>
      <c r="R36" s="11">
        <f t="shared" si="17"/>
        <v>146460.49599999998</v>
      </c>
    </row>
    <row r="37" spans="1:31" ht="26.25" customHeight="1" x14ac:dyDescent="0.25">
      <c r="A37" s="34"/>
      <c r="B37" s="9"/>
      <c r="C37" s="9" t="s">
        <v>18</v>
      </c>
      <c r="D37" s="28">
        <v>204416.92800000001</v>
      </c>
      <c r="E37" s="28">
        <v>411993.93400000001</v>
      </c>
      <c r="F37" s="28">
        <v>215693.28400000001</v>
      </c>
      <c r="G37" s="28"/>
      <c r="H37" s="10">
        <f>SUM(D37:G37)</f>
        <v>832104.14599999995</v>
      </c>
      <c r="I37" s="28">
        <v>32732.035</v>
      </c>
      <c r="J37" s="28">
        <v>1304899.1410000001</v>
      </c>
      <c r="K37" s="28">
        <v>47233.733999999997</v>
      </c>
      <c r="L37" s="28"/>
      <c r="M37" s="11">
        <f>SUM(I37:L37)</f>
        <v>1384864.91</v>
      </c>
      <c r="N37" s="10">
        <f t="shared" si="20"/>
        <v>237148.96300000002</v>
      </c>
      <c r="O37" s="10">
        <f t="shared" si="16"/>
        <v>1716893.0750000002</v>
      </c>
      <c r="P37" s="10">
        <f t="shared" si="21"/>
        <v>262927.01800000004</v>
      </c>
      <c r="Q37" s="10">
        <f t="shared" si="22"/>
        <v>0</v>
      </c>
      <c r="R37" s="11">
        <f t="shared" si="17"/>
        <v>2216969.0559999999</v>
      </c>
    </row>
    <row r="38" spans="1:31" ht="26.25" customHeight="1" x14ac:dyDescent="0.25">
      <c r="A38" s="34"/>
      <c r="B38" s="12" t="s">
        <v>26</v>
      </c>
      <c r="C38" s="12"/>
      <c r="D38" s="13">
        <v>238751.42800000001</v>
      </c>
      <c r="E38" s="13">
        <v>411993.93400000001</v>
      </c>
      <c r="F38" s="13">
        <v>272928.25199999998</v>
      </c>
      <c r="G38" s="13">
        <v>168</v>
      </c>
      <c r="H38" s="13">
        <f t="shared" ref="H38" si="29">SUM(H36:H37)</f>
        <v>923841.61399999994</v>
      </c>
      <c r="I38" s="13">
        <v>32732.035</v>
      </c>
      <c r="J38" s="13">
        <v>1331695.638</v>
      </c>
      <c r="K38" s="13">
        <v>75160.264999999999</v>
      </c>
      <c r="L38" s="13"/>
      <c r="M38" s="13">
        <f t="shared" ref="M38" si="30">SUM(M36:M37)</f>
        <v>1439587.9379999998</v>
      </c>
      <c r="N38" s="13">
        <f t="shared" si="20"/>
        <v>271483.46299999999</v>
      </c>
      <c r="O38" s="13">
        <f t="shared" si="16"/>
        <v>1743689.5720000002</v>
      </c>
      <c r="P38" s="13">
        <f t="shared" si="21"/>
        <v>348088.51699999999</v>
      </c>
      <c r="Q38" s="13">
        <f t="shared" si="22"/>
        <v>168</v>
      </c>
      <c r="R38" s="13">
        <f t="shared" si="17"/>
        <v>2363429.5519999997</v>
      </c>
    </row>
    <row r="39" spans="1:31" ht="26.25" customHeight="1" x14ac:dyDescent="0.25">
      <c r="A39" s="34"/>
      <c r="B39" s="27" t="s">
        <v>27</v>
      </c>
      <c r="C39" s="14" t="s">
        <v>4</v>
      </c>
      <c r="D39" s="15">
        <f>SUM(D24,D27,D30,D33,D36)</f>
        <v>50028018.399000004</v>
      </c>
      <c r="E39" s="15">
        <f t="shared" ref="E39:M39" si="31">SUM(E24,E27,E30,E33,E36)</f>
        <v>27225905.003000002</v>
      </c>
      <c r="F39" s="15">
        <f t="shared" si="31"/>
        <v>6386630.7199999997</v>
      </c>
      <c r="G39" s="15">
        <f t="shared" si="31"/>
        <v>32617182.163000997</v>
      </c>
      <c r="H39" s="15">
        <f t="shared" si="31"/>
        <v>116257736.28500099</v>
      </c>
      <c r="I39" s="15">
        <f t="shared" si="31"/>
        <v>40146244.43</v>
      </c>
      <c r="J39" s="15">
        <f t="shared" si="31"/>
        <v>122132777.32499997</v>
      </c>
      <c r="K39" s="15">
        <f t="shared" si="31"/>
        <v>6884635.274999992</v>
      </c>
      <c r="L39" s="15">
        <f t="shared" si="31"/>
        <v>8493537.7120001484</v>
      </c>
      <c r="M39" s="15">
        <f t="shared" si="31"/>
        <v>177657194.74200013</v>
      </c>
      <c r="N39" s="15">
        <f t="shared" si="20"/>
        <v>90174262.828999996</v>
      </c>
      <c r="O39" s="15">
        <f t="shared" si="16"/>
        <v>149358682.32799998</v>
      </c>
      <c r="P39" s="15">
        <f t="shared" si="21"/>
        <v>13271265.994999992</v>
      </c>
      <c r="Q39" s="15">
        <f t="shared" si="22"/>
        <v>41110719.875001147</v>
      </c>
      <c r="R39" s="15">
        <f t="shared" si="17"/>
        <v>293914931.02700114</v>
      </c>
    </row>
    <row r="40" spans="1:31" ht="26.25" customHeight="1" x14ac:dyDescent="0.25">
      <c r="A40" s="34"/>
      <c r="B40" s="14"/>
      <c r="C40" s="14" t="s">
        <v>18</v>
      </c>
      <c r="D40" s="15">
        <f>SUM(D25,D28,D31,D34,D37)</f>
        <v>131420347.71700001</v>
      </c>
      <c r="E40" s="15">
        <f t="shared" ref="E40:M40" si="32">SUM(E25,E28,E31,E34,E37)</f>
        <v>15804999.096000001</v>
      </c>
      <c r="F40" s="15">
        <f t="shared" si="32"/>
        <v>9077219.2220000047</v>
      </c>
      <c r="G40" s="15">
        <f t="shared" si="32"/>
        <v>38290472.401000343</v>
      </c>
      <c r="H40" s="15">
        <f t="shared" si="32"/>
        <v>194593038.43600032</v>
      </c>
      <c r="I40" s="15">
        <f t="shared" si="32"/>
        <v>323073138.50400001</v>
      </c>
      <c r="J40" s="15">
        <f t="shared" si="32"/>
        <v>47254139.211000003</v>
      </c>
      <c r="K40" s="15">
        <f t="shared" si="32"/>
        <v>23678540.293999992</v>
      </c>
      <c r="L40" s="15">
        <f t="shared" si="32"/>
        <v>4889928.7080000751</v>
      </c>
      <c r="M40" s="15">
        <f t="shared" si="32"/>
        <v>398895746.71700007</v>
      </c>
      <c r="N40" s="15">
        <f t="shared" si="20"/>
        <v>454493486.22100002</v>
      </c>
      <c r="O40" s="15">
        <f t="shared" si="16"/>
        <v>63059138.307000004</v>
      </c>
      <c r="P40" s="15">
        <f t="shared" si="21"/>
        <v>32755759.515999995</v>
      </c>
      <c r="Q40" s="15">
        <f t="shared" si="22"/>
        <v>43180401.109000415</v>
      </c>
      <c r="R40" s="15">
        <f t="shared" si="17"/>
        <v>593488785.15300035</v>
      </c>
    </row>
    <row r="41" spans="1:31" s="18" customFormat="1" ht="26.25" customHeight="1" thickBot="1" x14ac:dyDescent="0.3">
      <c r="A41" s="35"/>
      <c r="B41" s="26"/>
      <c r="C41" s="16" t="s">
        <v>27</v>
      </c>
      <c r="D41" s="17">
        <f>SUM(D38,D35,D32,D29,D26)</f>
        <v>181448366.11600003</v>
      </c>
      <c r="E41" s="17">
        <f t="shared" ref="E41:M41" si="33">SUM(E38,E35,E32,E29,E26)</f>
        <v>43030904.099000007</v>
      </c>
      <c r="F41" s="17">
        <f t="shared" si="33"/>
        <v>15463849.942000004</v>
      </c>
      <c r="G41" s="17">
        <f t="shared" si="33"/>
        <v>70907654.564001337</v>
      </c>
      <c r="H41" s="17">
        <f t="shared" si="33"/>
        <v>310850774.72100139</v>
      </c>
      <c r="I41" s="17">
        <f t="shared" si="33"/>
        <v>363219382.93400002</v>
      </c>
      <c r="J41" s="17">
        <f t="shared" si="33"/>
        <v>169386916.53599998</v>
      </c>
      <c r="K41" s="17">
        <f t="shared" si="33"/>
        <v>30563175.56899998</v>
      </c>
      <c r="L41" s="17">
        <f t="shared" si="33"/>
        <v>13383466.420000223</v>
      </c>
      <c r="M41" s="17">
        <f t="shared" si="33"/>
        <v>576552941.45900023</v>
      </c>
      <c r="N41" s="17">
        <f t="shared" si="20"/>
        <v>544667749.05000007</v>
      </c>
      <c r="O41" s="17">
        <f t="shared" si="16"/>
        <v>212417820.63499999</v>
      </c>
      <c r="P41" s="17">
        <f t="shared" si="21"/>
        <v>46027025.510999985</v>
      </c>
      <c r="Q41" s="17">
        <f t="shared" si="22"/>
        <v>84291120.984001562</v>
      </c>
      <c r="R41" s="17">
        <f t="shared" si="17"/>
        <v>887403716.18000162</v>
      </c>
    </row>
    <row r="42" spans="1:31" ht="26.25" customHeight="1" x14ac:dyDescent="0.25">
      <c r="A42" s="33" t="s">
        <v>14</v>
      </c>
      <c r="B42" s="9" t="s">
        <v>22</v>
      </c>
      <c r="C42" s="9" t="s">
        <v>4</v>
      </c>
      <c r="D42" s="28">
        <v>36916339.707000002</v>
      </c>
      <c r="E42" s="28">
        <v>13125971.683</v>
      </c>
      <c r="F42" s="28">
        <v>4162505.111</v>
      </c>
      <c r="G42" s="28">
        <v>27399386.873999812</v>
      </c>
      <c r="H42" s="10">
        <f>SUM(D42:G42)</f>
        <v>81604203.374999821</v>
      </c>
      <c r="I42" s="28">
        <v>25818147.385000002</v>
      </c>
      <c r="J42" s="28">
        <v>29223444.570999991</v>
      </c>
      <c r="K42" s="28">
        <v>1321656.814</v>
      </c>
      <c r="L42" s="28">
        <v>6875118.6389999902</v>
      </c>
      <c r="M42" s="11">
        <f>SUM(I42:L42)</f>
        <v>63238367.408999987</v>
      </c>
      <c r="N42" s="7">
        <f t="shared" ref="N42:N88" si="34">D42+I42</f>
        <v>62734487.092000008</v>
      </c>
      <c r="O42" s="7">
        <f t="shared" ref="O42:O88" si="35">E42+J42</f>
        <v>42349416.253999993</v>
      </c>
      <c r="P42" s="7">
        <f t="shared" ref="P42:P88" si="36">F42+K42</f>
        <v>5484161.9249999998</v>
      </c>
      <c r="Q42" s="7">
        <f t="shared" ref="Q42:Q88" si="37">G42+L42</f>
        <v>34274505.512999803</v>
      </c>
      <c r="R42" s="8">
        <f t="shared" ref="R42:R88" si="38">H42+M42</f>
        <v>144842570.7839998</v>
      </c>
    </row>
    <row r="43" spans="1:31" ht="26.25" customHeight="1" thickBot="1" x14ac:dyDescent="0.3">
      <c r="A43" s="34"/>
      <c r="B43" s="9"/>
      <c r="C43" s="9" t="s">
        <v>18</v>
      </c>
      <c r="D43" s="28">
        <v>134310306.979</v>
      </c>
      <c r="E43" s="28">
        <v>6321778.4549999991</v>
      </c>
      <c r="F43" s="28">
        <v>6383640.2200000016</v>
      </c>
      <c r="G43" s="28">
        <v>32065454.60599982</v>
      </c>
      <c r="H43" s="10">
        <f>SUM(D43:G43)</f>
        <v>179081180.25999984</v>
      </c>
      <c r="I43" s="28">
        <v>303926507.64899999</v>
      </c>
      <c r="J43" s="28">
        <v>22812686.612999991</v>
      </c>
      <c r="K43" s="28">
        <v>15038772.616</v>
      </c>
      <c r="L43" s="28">
        <v>4841053.5920000607</v>
      </c>
      <c r="M43" s="11">
        <f>SUM(I43:L43)</f>
        <v>346619020.47000003</v>
      </c>
      <c r="N43" s="7">
        <f t="shared" si="34"/>
        <v>438236814.62800002</v>
      </c>
      <c r="O43" s="7">
        <f t="shared" si="35"/>
        <v>29134465.067999989</v>
      </c>
      <c r="P43" s="7">
        <f t="shared" si="36"/>
        <v>21422412.836000003</v>
      </c>
      <c r="Q43" s="7">
        <f t="shared" si="37"/>
        <v>36906508.19799988</v>
      </c>
      <c r="R43" s="8">
        <f t="shared" si="38"/>
        <v>525700200.7299999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26.25" customHeight="1" x14ac:dyDescent="0.25">
      <c r="A44" s="34"/>
      <c r="B44" s="12" t="s">
        <v>26</v>
      </c>
      <c r="C44" s="12"/>
      <c r="D44" s="13">
        <v>171226646.68599999</v>
      </c>
      <c r="E44" s="13">
        <v>19447750.138</v>
      </c>
      <c r="F44" s="13">
        <v>10546145.331000002</v>
      </c>
      <c r="G44" s="13">
        <v>59464841.479999632</v>
      </c>
      <c r="H44" s="13">
        <f t="shared" ref="H44" si="39">SUM(H42:H43)</f>
        <v>260685383.63499966</v>
      </c>
      <c r="I44" s="13">
        <v>329744655.03399998</v>
      </c>
      <c r="J44" s="13">
        <v>52036131.183999985</v>
      </c>
      <c r="K44" s="13">
        <v>16360429.43</v>
      </c>
      <c r="L44" s="13">
        <v>11716172.231000051</v>
      </c>
      <c r="M44" s="13">
        <f t="shared" ref="M44" si="40">SUM(M42:M43)</f>
        <v>409857387.87900001</v>
      </c>
      <c r="N44" s="6">
        <f t="shared" si="34"/>
        <v>500971301.71999997</v>
      </c>
      <c r="O44" s="6">
        <f t="shared" si="35"/>
        <v>71483881.321999982</v>
      </c>
      <c r="P44" s="6">
        <f t="shared" si="36"/>
        <v>26906574.761</v>
      </c>
      <c r="Q44" s="6">
        <f t="shared" si="37"/>
        <v>71181013.710999683</v>
      </c>
      <c r="R44" s="6">
        <f t="shared" si="38"/>
        <v>670542771.5139997</v>
      </c>
    </row>
    <row r="45" spans="1:31" ht="26.25" customHeight="1" x14ac:dyDescent="0.25">
      <c r="A45" s="34"/>
      <c r="B45" s="9" t="s">
        <v>21</v>
      </c>
      <c r="C45" s="9" t="s">
        <v>4</v>
      </c>
      <c r="D45" s="28">
        <v>2231778.0380000011</v>
      </c>
      <c r="E45" s="28">
        <v>1052450.068</v>
      </c>
      <c r="F45" s="28">
        <v>387708.8000000001</v>
      </c>
      <c r="G45" s="28">
        <v>15656.479000000039</v>
      </c>
      <c r="H45" s="10">
        <f>SUM(D45:G45)</f>
        <v>3687593.3850000012</v>
      </c>
      <c r="I45" s="28">
        <v>3961966.6340000001</v>
      </c>
      <c r="J45" s="28">
        <v>2248914.0690000001</v>
      </c>
      <c r="K45" s="28">
        <v>2855102.003000001</v>
      </c>
      <c r="L45" s="28">
        <v>94.257000000000005</v>
      </c>
      <c r="M45" s="11">
        <f>SUM(I45:L45)</f>
        <v>9066076.9629999995</v>
      </c>
      <c r="N45" s="7">
        <f t="shared" ref="N45:N46" si="41">D45+I45</f>
        <v>6193744.6720000012</v>
      </c>
      <c r="O45" s="7">
        <f t="shared" ref="O45:O46" si="42">E45+J45</f>
        <v>3301364.1370000001</v>
      </c>
      <c r="P45" s="7">
        <f t="shared" ref="P45:P46" si="43">F45+K45</f>
        <v>3242810.8030000012</v>
      </c>
      <c r="Q45" s="7">
        <f t="shared" ref="Q45:Q46" si="44">G45+L45</f>
        <v>15750.736000000039</v>
      </c>
      <c r="R45" s="8">
        <f t="shared" ref="R45:R46" si="45">H45+M45</f>
        <v>12753670.348000001</v>
      </c>
    </row>
    <row r="46" spans="1:31" ht="26.25" customHeight="1" x14ac:dyDescent="0.25">
      <c r="A46" s="34"/>
      <c r="B46" s="9"/>
      <c r="C46" s="9" t="s">
        <v>18</v>
      </c>
      <c r="D46" s="28">
        <v>3792422.2980000009</v>
      </c>
      <c r="E46" s="28">
        <v>1063392.1969999999</v>
      </c>
      <c r="F46" s="28">
        <v>178696.3789999999</v>
      </c>
      <c r="G46" s="28">
        <v>4381.4500000000016</v>
      </c>
      <c r="H46" s="10">
        <f>SUM(D46:G46)</f>
        <v>5038892.324000001</v>
      </c>
      <c r="I46" s="28">
        <v>7513334.5879999986</v>
      </c>
      <c r="J46" s="28">
        <v>3351152.3289999999</v>
      </c>
      <c r="K46" s="28">
        <v>3231749.6699999981</v>
      </c>
      <c r="L46" s="28">
        <v>4240.2050000000008</v>
      </c>
      <c r="M46" s="11">
        <f>SUM(I46:L46)</f>
        <v>14100476.791999998</v>
      </c>
      <c r="N46" s="7">
        <f t="shared" si="41"/>
        <v>11305756.886</v>
      </c>
      <c r="O46" s="7">
        <f t="shared" si="42"/>
        <v>4414544.5259999996</v>
      </c>
      <c r="P46" s="7">
        <f t="shared" si="43"/>
        <v>3410446.0489999978</v>
      </c>
      <c r="Q46" s="7">
        <f t="shared" si="44"/>
        <v>8621.6550000000025</v>
      </c>
      <c r="R46" s="8">
        <f t="shared" si="45"/>
        <v>19139369.115999997</v>
      </c>
    </row>
    <row r="47" spans="1:31" ht="26.25" customHeight="1" x14ac:dyDescent="0.25">
      <c r="A47" s="34"/>
      <c r="B47" s="12" t="s">
        <v>26</v>
      </c>
      <c r="C47" s="12"/>
      <c r="D47" s="13">
        <v>6024200.336000002</v>
      </c>
      <c r="E47" s="13">
        <v>2115842.2649999997</v>
      </c>
      <c r="F47" s="13">
        <v>566405.179</v>
      </c>
      <c r="G47" s="13">
        <v>20037.92900000004</v>
      </c>
      <c r="H47" s="13">
        <f t="shared" ref="H47" si="46">SUM(H45:H46)</f>
        <v>8726485.7090000026</v>
      </c>
      <c r="I47" s="13">
        <v>11475301.221999999</v>
      </c>
      <c r="J47" s="13">
        <v>5600066.398</v>
      </c>
      <c r="K47" s="13">
        <v>6086851.6729999986</v>
      </c>
      <c r="L47" s="13">
        <v>4334.4620000000004</v>
      </c>
      <c r="M47" s="13">
        <f t="shared" ref="M47" si="47">SUM(M45:M46)</f>
        <v>23166553.754999995</v>
      </c>
      <c r="N47" s="6">
        <f t="shared" si="34"/>
        <v>17499501.558000002</v>
      </c>
      <c r="O47" s="6">
        <f t="shared" si="35"/>
        <v>7715908.6629999997</v>
      </c>
      <c r="P47" s="6">
        <f t="shared" si="36"/>
        <v>6653256.8519999981</v>
      </c>
      <c r="Q47" s="6">
        <f t="shared" si="37"/>
        <v>24372.39100000004</v>
      </c>
      <c r="R47" s="6">
        <f t="shared" si="38"/>
        <v>31893039.463999998</v>
      </c>
    </row>
    <row r="48" spans="1:31" ht="26.25" customHeight="1" x14ac:dyDescent="0.25">
      <c r="A48" s="34"/>
      <c r="B48" s="9" t="s">
        <v>20</v>
      </c>
      <c r="C48" s="9" t="s">
        <v>4</v>
      </c>
      <c r="D48" s="28">
        <v>6739295.9249999998</v>
      </c>
      <c r="E48" s="28">
        <v>14171672.673</v>
      </c>
      <c r="F48" s="28">
        <v>1553922.513</v>
      </c>
      <c r="G48" s="28">
        <v>4961926.2849999228</v>
      </c>
      <c r="H48" s="10">
        <f>SUM(D48:G48)</f>
        <v>27426817.395999923</v>
      </c>
      <c r="I48" s="28">
        <v>10465148.736</v>
      </c>
      <c r="J48" s="28">
        <v>95764232.186000019</v>
      </c>
      <c r="K48" s="28">
        <v>3204977.7579999999</v>
      </c>
      <c r="L48" s="28">
        <v>2202452.435000001</v>
      </c>
      <c r="M48" s="11">
        <f>SUM(I48:L48)</f>
        <v>111636811.11500002</v>
      </c>
      <c r="N48" s="7">
        <f t="shared" ref="N48:N49" si="48">D48+I48</f>
        <v>17204444.660999998</v>
      </c>
      <c r="O48" s="7">
        <f t="shared" ref="O48:O49" si="49">E48+J48</f>
        <v>109935904.85900003</v>
      </c>
      <c r="P48" s="7">
        <f t="shared" ref="P48:P49" si="50">F48+K48</f>
        <v>4758900.2709999997</v>
      </c>
      <c r="Q48" s="7">
        <f t="shared" ref="Q48:Q49" si="51">G48+L48</f>
        <v>7164378.7199999243</v>
      </c>
      <c r="R48" s="8">
        <f t="shared" ref="R48:R49" si="52">H48+M48</f>
        <v>139063628.51099995</v>
      </c>
    </row>
    <row r="49" spans="1:31" ht="26.25" customHeight="1" x14ac:dyDescent="0.25">
      <c r="A49" s="34"/>
      <c r="B49" s="9"/>
      <c r="C49" s="9" t="s">
        <v>18</v>
      </c>
      <c r="D49" s="28">
        <v>1287975.078</v>
      </c>
      <c r="E49" s="28">
        <v>9290965.4990000017</v>
      </c>
      <c r="F49" s="28">
        <v>257688.139</v>
      </c>
      <c r="G49" s="28">
        <v>7081992.6769999871</v>
      </c>
      <c r="H49" s="10">
        <f>SUM(D49:G49)</f>
        <v>17918621.392999988</v>
      </c>
      <c r="I49" s="28">
        <v>16049274.539999999</v>
      </c>
      <c r="J49" s="28">
        <v>17613017.460999999</v>
      </c>
      <c r="K49" s="28">
        <v>5082496.165000001</v>
      </c>
      <c r="L49" s="28">
        <v>1765088.1169999989</v>
      </c>
      <c r="M49" s="11">
        <f>SUM(I49:L49)</f>
        <v>40509876.283</v>
      </c>
      <c r="N49" s="7">
        <f t="shared" si="48"/>
        <v>17337249.618000001</v>
      </c>
      <c r="O49" s="7">
        <f t="shared" si="49"/>
        <v>26903982.960000001</v>
      </c>
      <c r="P49" s="7">
        <f t="shared" si="50"/>
        <v>5340184.3040000014</v>
      </c>
      <c r="Q49" s="7">
        <f t="shared" si="51"/>
        <v>8847080.7939999867</v>
      </c>
      <c r="R49" s="8">
        <f t="shared" si="52"/>
        <v>58428497.675999984</v>
      </c>
    </row>
    <row r="50" spans="1:31" ht="26.25" customHeight="1" x14ac:dyDescent="0.25">
      <c r="A50" s="34"/>
      <c r="B50" s="12" t="s">
        <v>26</v>
      </c>
      <c r="C50" s="12"/>
      <c r="D50" s="13">
        <v>8027271.0029999996</v>
      </c>
      <c r="E50" s="13">
        <v>23462638.172000002</v>
      </c>
      <c r="F50" s="13">
        <v>1811610.652</v>
      </c>
      <c r="G50" s="13">
        <v>12043918.96199991</v>
      </c>
      <c r="H50" s="13">
        <f t="shared" ref="H50" si="53">SUM(H48:H49)</f>
        <v>45345438.788999915</v>
      </c>
      <c r="I50" s="13">
        <v>26514423.276000001</v>
      </c>
      <c r="J50" s="13">
        <v>113377249.64700001</v>
      </c>
      <c r="K50" s="13">
        <v>8287473.9230000004</v>
      </c>
      <c r="L50" s="13">
        <v>3967540.5520000001</v>
      </c>
      <c r="M50" s="13">
        <f t="shared" ref="M50" si="54">SUM(M48:M49)</f>
        <v>152146687.39800003</v>
      </c>
      <c r="N50" s="6">
        <f t="shared" si="34"/>
        <v>34541694.278999999</v>
      </c>
      <c r="O50" s="6">
        <f t="shared" si="35"/>
        <v>136839887.81900001</v>
      </c>
      <c r="P50" s="6">
        <f t="shared" si="36"/>
        <v>10099084.575000001</v>
      </c>
      <c r="Q50" s="6">
        <f t="shared" si="37"/>
        <v>16011459.513999909</v>
      </c>
      <c r="R50" s="6">
        <f t="shared" si="38"/>
        <v>197492126.18699995</v>
      </c>
    </row>
    <row r="51" spans="1:31" ht="26.25" customHeight="1" x14ac:dyDescent="0.25">
      <c r="A51" s="34"/>
      <c r="B51" s="9" t="s">
        <v>19</v>
      </c>
      <c r="C51" s="9" t="s">
        <v>4</v>
      </c>
      <c r="D51" s="28">
        <v>1027648.8</v>
      </c>
      <c r="E51" s="28"/>
      <c r="F51" s="28"/>
      <c r="G51" s="28">
        <v>112112.55100000001</v>
      </c>
      <c r="H51" s="10">
        <f>SUM(D51:G51)</f>
        <v>1139761.351</v>
      </c>
      <c r="I51" s="28"/>
      <c r="J51" s="28"/>
      <c r="K51" s="28"/>
      <c r="L51" s="28">
        <v>206.04400000000001</v>
      </c>
      <c r="M51" s="11">
        <f>SUM(I51:L51)</f>
        <v>206.04400000000001</v>
      </c>
      <c r="N51" s="7">
        <f t="shared" ref="N51:N52" si="55">D51+I51</f>
        <v>1027648.8</v>
      </c>
      <c r="O51" s="7">
        <f t="shared" ref="O51:O52" si="56">E51+J51</f>
        <v>0</v>
      </c>
      <c r="P51" s="7">
        <f t="shared" ref="P51:P52" si="57">F51+K51</f>
        <v>0</v>
      </c>
      <c r="Q51" s="7">
        <f t="shared" ref="Q51:Q52" si="58">G51+L51</f>
        <v>112318.595</v>
      </c>
      <c r="R51" s="8">
        <f t="shared" ref="R51:R52" si="59">H51+M51</f>
        <v>1139967.395</v>
      </c>
    </row>
    <row r="52" spans="1:31" ht="26.25" customHeight="1" x14ac:dyDescent="0.25">
      <c r="A52" s="34"/>
      <c r="B52" s="9"/>
      <c r="C52" s="9" t="s">
        <v>18</v>
      </c>
      <c r="D52" s="28">
        <v>23000</v>
      </c>
      <c r="E52" s="28"/>
      <c r="F52" s="28"/>
      <c r="G52" s="28">
        <v>6172.528000000003</v>
      </c>
      <c r="H52" s="10">
        <f>SUM(D52:G52)</f>
        <v>29172.528000000002</v>
      </c>
      <c r="I52" s="28"/>
      <c r="J52" s="28"/>
      <c r="K52" s="28"/>
      <c r="L52" s="28">
        <v>169.74</v>
      </c>
      <c r="M52" s="11">
        <f>SUM(I52:L52)</f>
        <v>169.74</v>
      </c>
      <c r="N52" s="7">
        <f t="shared" si="55"/>
        <v>23000</v>
      </c>
      <c r="O52" s="7">
        <f t="shared" si="56"/>
        <v>0</v>
      </c>
      <c r="P52" s="7">
        <f t="shared" si="57"/>
        <v>0</v>
      </c>
      <c r="Q52" s="7">
        <f t="shared" si="58"/>
        <v>6342.2680000000028</v>
      </c>
      <c r="R52" s="8">
        <f t="shared" si="59"/>
        <v>29342.268000000004</v>
      </c>
    </row>
    <row r="53" spans="1:31" ht="26.25" customHeight="1" x14ac:dyDescent="0.25">
      <c r="A53" s="34"/>
      <c r="B53" s="12" t="s">
        <v>26</v>
      </c>
      <c r="C53" s="12"/>
      <c r="D53" s="13">
        <v>1050648.8</v>
      </c>
      <c r="E53" s="13"/>
      <c r="F53" s="13"/>
      <c r="G53" s="13">
        <v>118285.07900000001</v>
      </c>
      <c r="H53" s="13">
        <f t="shared" ref="H53" si="60">SUM(H51:H52)</f>
        <v>1168933.879</v>
      </c>
      <c r="I53" s="13"/>
      <c r="J53" s="13"/>
      <c r="K53" s="13"/>
      <c r="L53" s="13">
        <v>375.78399999999999</v>
      </c>
      <c r="M53" s="13">
        <f t="shared" ref="M53" si="61">SUM(M51:M52)</f>
        <v>375.78399999999999</v>
      </c>
      <c r="N53" s="6">
        <f t="shared" si="34"/>
        <v>1050648.8</v>
      </c>
      <c r="O53" s="6">
        <f t="shared" si="35"/>
        <v>0</v>
      </c>
      <c r="P53" s="6">
        <f t="shared" si="36"/>
        <v>0</v>
      </c>
      <c r="Q53" s="6">
        <f t="shared" si="37"/>
        <v>118660.86300000001</v>
      </c>
      <c r="R53" s="6">
        <f t="shared" si="38"/>
        <v>1169309.6629999999</v>
      </c>
    </row>
    <row r="54" spans="1:31" ht="26.25" customHeight="1" x14ac:dyDescent="0.25">
      <c r="A54" s="34"/>
      <c r="B54" s="9" t="s">
        <v>7</v>
      </c>
      <c r="C54" s="9" t="s">
        <v>4</v>
      </c>
      <c r="D54" s="28">
        <v>171</v>
      </c>
      <c r="E54" s="28">
        <v>334</v>
      </c>
      <c r="F54" s="28">
        <v>60158.401000000013</v>
      </c>
      <c r="G54" s="28">
        <v>544.55999999999995</v>
      </c>
      <c r="H54" s="10">
        <f>SUM(D54:G54)</f>
        <v>61207.96100000001</v>
      </c>
      <c r="I54" s="28">
        <v>180.34</v>
      </c>
      <c r="J54" s="28">
        <v>33310.233999999997</v>
      </c>
      <c r="K54" s="28">
        <v>87377.309999999983</v>
      </c>
      <c r="L54" s="28"/>
      <c r="M54" s="11">
        <f>SUM(I54:L54)</f>
        <v>120867.88399999998</v>
      </c>
      <c r="N54" s="7">
        <f t="shared" ref="N54:N55" si="62">D54+I54</f>
        <v>351.34000000000003</v>
      </c>
      <c r="O54" s="7">
        <f t="shared" ref="O54:O55" si="63">E54+J54</f>
        <v>33644.233999999997</v>
      </c>
      <c r="P54" s="7">
        <f t="shared" ref="P54:P55" si="64">F54+K54</f>
        <v>147535.71100000001</v>
      </c>
      <c r="Q54" s="7">
        <f t="shared" ref="Q54:Q55" si="65">G54+L54</f>
        <v>544.55999999999995</v>
      </c>
      <c r="R54" s="8">
        <f t="shared" ref="R54:R55" si="66">H54+M54</f>
        <v>182075.84499999997</v>
      </c>
    </row>
    <row r="55" spans="1:31" ht="26.25" customHeight="1" x14ac:dyDescent="0.25">
      <c r="A55" s="34"/>
      <c r="B55" s="9"/>
      <c r="C55" s="9" t="s">
        <v>18</v>
      </c>
      <c r="D55" s="28">
        <v>31404.260999999999</v>
      </c>
      <c r="E55" s="28">
        <v>650318.54800000007</v>
      </c>
      <c r="F55" s="28">
        <v>169053.139</v>
      </c>
      <c r="G55" s="28">
        <v>1166.6099999999999</v>
      </c>
      <c r="H55" s="10">
        <f>SUM(D55:G55)</f>
        <v>851942.55800000008</v>
      </c>
      <c r="I55" s="28">
        <v>604223.79399999999</v>
      </c>
      <c r="J55" s="28">
        <v>733413.88100000005</v>
      </c>
      <c r="K55" s="28">
        <v>929841.38899999973</v>
      </c>
      <c r="L55" s="28"/>
      <c r="M55" s="11">
        <f>SUM(I55:L55)</f>
        <v>2267479.0639999998</v>
      </c>
      <c r="N55" s="7">
        <f t="shared" si="62"/>
        <v>635628.05499999993</v>
      </c>
      <c r="O55" s="7">
        <f t="shared" si="63"/>
        <v>1383732.429</v>
      </c>
      <c r="P55" s="7">
        <f t="shared" si="64"/>
        <v>1098894.5279999997</v>
      </c>
      <c r="Q55" s="7">
        <f t="shared" si="65"/>
        <v>1166.6099999999999</v>
      </c>
      <c r="R55" s="8">
        <f t="shared" si="66"/>
        <v>3119421.622</v>
      </c>
    </row>
    <row r="56" spans="1:31" ht="26.25" customHeight="1" x14ac:dyDescent="0.25">
      <c r="A56" s="34"/>
      <c r="B56" s="12" t="s">
        <v>26</v>
      </c>
      <c r="C56" s="12"/>
      <c r="D56" s="13">
        <v>31575.260999999999</v>
      </c>
      <c r="E56" s="13">
        <v>650652.54800000007</v>
      </c>
      <c r="F56" s="13">
        <v>229211.54</v>
      </c>
      <c r="G56" s="13">
        <v>1711.1699999999998</v>
      </c>
      <c r="H56" s="13">
        <f t="shared" ref="H56" si="67">SUM(H54:H55)</f>
        <v>913150.51900000009</v>
      </c>
      <c r="I56" s="13">
        <v>604404.13399999996</v>
      </c>
      <c r="J56" s="13">
        <v>766724.11499999999</v>
      </c>
      <c r="K56" s="13">
        <v>1017218.6989999997</v>
      </c>
      <c r="L56" s="13"/>
      <c r="M56" s="13">
        <f t="shared" ref="M56" si="68">SUM(M54:M55)</f>
        <v>2388346.9479999999</v>
      </c>
      <c r="N56" s="6">
        <f t="shared" si="34"/>
        <v>635979.39500000002</v>
      </c>
      <c r="O56" s="6">
        <f t="shared" si="35"/>
        <v>1417376.6630000002</v>
      </c>
      <c r="P56" s="6">
        <f t="shared" si="36"/>
        <v>1246430.2389999996</v>
      </c>
      <c r="Q56" s="6">
        <f t="shared" si="37"/>
        <v>1711.1699999999998</v>
      </c>
      <c r="R56" s="6">
        <f t="shared" si="38"/>
        <v>3301497.4670000002</v>
      </c>
    </row>
    <row r="57" spans="1:31" ht="26.25" customHeight="1" x14ac:dyDescent="0.25">
      <c r="A57" s="34"/>
      <c r="B57" s="27" t="s">
        <v>27</v>
      </c>
      <c r="C57" s="14" t="s">
        <v>4</v>
      </c>
      <c r="D57" s="15">
        <f>SUM(D42,D45,D48,D51,D54)</f>
        <v>46915233.469999999</v>
      </c>
      <c r="E57" s="15">
        <f t="shared" ref="E57:L57" si="69">SUM(E42,E45,E48,E51,E54)</f>
        <v>28350428.424000002</v>
      </c>
      <c r="F57" s="15">
        <f t="shared" si="69"/>
        <v>6164294.8250000002</v>
      </c>
      <c r="G57" s="15">
        <f t="shared" si="69"/>
        <v>32489626.74899973</v>
      </c>
      <c r="H57" s="15">
        <f t="shared" si="69"/>
        <v>113919583.46799974</v>
      </c>
      <c r="I57" s="15">
        <f t="shared" si="69"/>
        <v>40245443.095000006</v>
      </c>
      <c r="J57" s="15">
        <f t="shared" si="69"/>
        <v>127269901.06</v>
      </c>
      <c r="K57" s="15">
        <f t="shared" si="69"/>
        <v>7469113.8850000007</v>
      </c>
      <c r="L57" s="15">
        <f t="shared" si="69"/>
        <v>9077871.3749999907</v>
      </c>
      <c r="M57" s="15">
        <f t="shared" ref="M57" si="70">SUM(M42,M45,M48,M51,M54)</f>
        <v>184062329.41499999</v>
      </c>
      <c r="N57" s="15">
        <f t="shared" si="34"/>
        <v>87160676.564999998</v>
      </c>
      <c r="O57" s="15">
        <f t="shared" si="35"/>
        <v>155620329.484</v>
      </c>
      <c r="P57" s="15">
        <f t="shared" si="36"/>
        <v>13633408.710000001</v>
      </c>
      <c r="Q57" s="15">
        <f t="shared" si="37"/>
        <v>41567498.123999722</v>
      </c>
      <c r="R57" s="15">
        <f t="shared" si="38"/>
        <v>297981912.88299972</v>
      </c>
    </row>
    <row r="58" spans="1:31" ht="26.25" customHeight="1" x14ac:dyDescent="0.25">
      <c r="A58" s="34"/>
      <c r="B58" s="14"/>
      <c r="C58" s="14" t="s">
        <v>18</v>
      </c>
      <c r="D58" s="15">
        <f>SUM(D43,D46,D49,D52,D55)</f>
        <v>139445108.61600003</v>
      </c>
      <c r="E58" s="15">
        <f t="shared" ref="E58:L58" si="71">SUM(E43,E46,E49,E52,E55)</f>
        <v>17326454.699000001</v>
      </c>
      <c r="F58" s="15">
        <f t="shared" si="71"/>
        <v>6989077.8770000022</v>
      </c>
      <c r="G58" s="15">
        <f t="shared" si="71"/>
        <v>39159167.870999806</v>
      </c>
      <c r="H58" s="15">
        <f t="shared" si="71"/>
        <v>202919809.06299981</v>
      </c>
      <c r="I58" s="15">
        <f t="shared" si="71"/>
        <v>328093340.57100004</v>
      </c>
      <c r="J58" s="15">
        <f t="shared" si="71"/>
        <v>44510270.283999987</v>
      </c>
      <c r="K58" s="15">
        <f t="shared" si="71"/>
        <v>24282859.839999996</v>
      </c>
      <c r="L58" s="15">
        <f t="shared" si="71"/>
        <v>6610551.6540000597</v>
      </c>
      <c r="M58" s="15">
        <f t="shared" ref="M58" si="72">SUM(M43,M46,M49,M52,M55)</f>
        <v>403497022.34900004</v>
      </c>
      <c r="N58" s="15">
        <f t="shared" si="34"/>
        <v>467538449.18700004</v>
      </c>
      <c r="O58" s="15">
        <f t="shared" si="35"/>
        <v>61836724.982999988</v>
      </c>
      <c r="P58" s="15">
        <f t="shared" si="36"/>
        <v>31271937.717</v>
      </c>
      <c r="Q58" s="15">
        <f t="shared" si="37"/>
        <v>45769719.524999864</v>
      </c>
      <c r="R58" s="15">
        <f t="shared" si="38"/>
        <v>606416831.41199982</v>
      </c>
    </row>
    <row r="59" spans="1:31" s="18" customFormat="1" ht="26.25" customHeight="1" thickBot="1" x14ac:dyDescent="0.3">
      <c r="A59" s="35"/>
      <c r="B59" s="26"/>
      <c r="C59" s="16" t="s">
        <v>27</v>
      </c>
      <c r="D59" s="17">
        <f>SUM(D56,D53,D50,D47,D44)</f>
        <v>186360342.086</v>
      </c>
      <c r="E59" s="17">
        <f t="shared" ref="E59:L59" si="73">SUM(E56,E53,E50,E47,E44)</f>
        <v>45676883.123000003</v>
      </c>
      <c r="F59" s="17">
        <f t="shared" si="73"/>
        <v>13153372.702000003</v>
      </c>
      <c r="G59" s="17">
        <f t="shared" si="73"/>
        <v>71648794.619999543</v>
      </c>
      <c r="H59" s="17">
        <f t="shared" si="73"/>
        <v>316839392.5309996</v>
      </c>
      <c r="I59" s="17">
        <f t="shared" si="73"/>
        <v>368338783.66600001</v>
      </c>
      <c r="J59" s="17">
        <f t="shared" si="73"/>
        <v>171780171.34399998</v>
      </c>
      <c r="K59" s="17">
        <f t="shared" si="73"/>
        <v>31751973.724999998</v>
      </c>
      <c r="L59" s="17">
        <f t="shared" si="73"/>
        <v>15688423.029000051</v>
      </c>
      <c r="M59" s="17">
        <f t="shared" ref="M59" si="74">SUM(M56,M53,M50,M47,M44)</f>
        <v>587559351.76400006</v>
      </c>
      <c r="N59" s="17">
        <f t="shared" si="34"/>
        <v>554699125.75199997</v>
      </c>
      <c r="O59" s="17">
        <f t="shared" si="35"/>
        <v>217457054.46699998</v>
      </c>
      <c r="P59" s="17">
        <f t="shared" si="36"/>
        <v>44905346.427000001</v>
      </c>
      <c r="Q59" s="17">
        <f t="shared" si="37"/>
        <v>87337217.648999602</v>
      </c>
      <c r="R59" s="17">
        <f t="shared" si="38"/>
        <v>904398744.2949996</v>
      </c>
    </row>
    <row r="60" spans="1:31" ht="26.25" customHeight="1" x14ac:dyDescent="0.25">
      <c r="A60" s="33" t="s">
        <v>15</v>
      </c>
      <c r="B60" s="9" t="s">
        <v>22</v>
      </c>
      <c r="C60" s="9" t="s">
        <v>4</v>
      </c>
      <c r="D60" s="28">
        <v>39494998.527000003</v>
      </c>
      <c r="E60" s="28">
        <v>11375540.289999999</v>
      </c>
      <c r="F60" s="28">
        <v>3545415.4330000011</v>
      </c>
      <c r="G60" s="28">
        <v>29583643.640000898</v>
      </c>
      <c r="H60" s="10">
        <f>SUM(D60:G60)</f>
        <v>83999597.890000895</v>
      </c>
      <c r="I60" s="28">
        <v>24633414.798999991</v>
      </c>
      <c r="J60" s="28">
        <v>33432575.219000001</v>
      </c>
      <c r="K60" s="28">
        <v>1510972.1510000001</v>
      </c>
      <c r="L60" s="28">
        <v>8935881.9009998981</v>
      </c>
      <c r="M60" s="11">
        <f>SUM(I60:L60)</f>
        <v>68512844.069999889</v>
      </c>
      <c r="N60" s="7">
        <f t="shared" ref="N60:N74" si="75">D60+I60</f>
        <v>64128413.32599999</v>
      </c>
      <c r="O60" s="7">
        <f t="shared" ref="O60:O74" si="76">E60+J60</f>
        <v>44808115.509000003</v>
      </c>
      <c r="P60" s="7">
        <f t="shared" ref="P60:P74" si="77">F60+K60</f>
        <v>5056387.5840000007</v>
      </c>
      <c r="Q60" s="7">
        <f t="shared" ref="Q60:Q74" si="78">G60+L60</f>
        <v>38519525.541000798</v>
      </c>
      <c r="R60" s="8">
        <f t="shared" ref="R60:R74" si="79">H60+M60</f>
        <v>152512441.96000078</v>
      </c>
    </row>
    <row r="61" spans="1:31" ht="26.25" customHeight="1" x14ac:dyDescent="0.25">
      <c r="A61" s="34"/>
      <c r="B61" s="9"/>
      <c r="C61" s="9" t="s">
        <v>18</v>
      </c>
      <c r="D61" s="28">
        <v>145358665.28</v>
      </c>
      <c r="E61" s="28">
        <v>5648812.8169999998</v>
      </c>
      <c r="F61" s="28">
        <v>7251989.9240000006</v>
      </c>
      <c r="G61" s="28">
        <v>31421570.55800001</v>
      </c>
      <c r="H61" s="10">
        <f>SUM(D61:G61)</f>
        <v>189681038.579</v>
      </c>
      <c r="I61" s="28">
        <v>305169617.66399992</v>
      </c>
      <c r="J61" s="28">
        <v>15660265.737</v>
      </c>
      <c r="K61" s="28">
        <v>13519979.778999999</v>
      </c>
      <c r="L61" s="28">
        <v>7652884.303999844</v>
      </c>
      <c r="M61" s="11">
        <f>SUM(I61:L61)</f>
        <v>342002747.48399973</v>
      </c>
      <c r="N61" s="7">
        <f t="shared" si="75"/>
        <v>450528282.94399989</v>
      </c>
      <c r="O61" s="7">
        <f t="shared" si="76"/>
        <v>21309078.553999998</v>
      </c>
      <c r="P61" s="7">
        <f t="shared" si="77"/>
        <v>20771969.703000002</v>
      </c>
      <c r="Q61" s="7">
        <f t="shared" si="78"/>
        <v>39074454.861999854</v>
      </c>
      <c r="R61" s="8">
        <f t="shared" si="79"/>
        <v>531683786.06299973</v>
      </c>
    </row>
    <row r="62" spans="1:31" ht="26.25" customHeight="1" x14ac:dyDescent="0.25">
      <c r="A62" s="34"/>
      <c r="B62" s="12" t="s">
        <v>26</v>
      </c>
      <c r="C62" s="12"/>
      <c r="D62" s="13">
        <v>184853663.80700001</v>
      </c>
      <c r="E62" s="13">
        <v>17024353.107000001</v>
      </c>
      <c r="F62" s="13">
        <v>10797405.357000001</v>
      </c>
      <c r="G62" s="13">
        <v>61005214.198000908</v>
      </c>
      <c r="H62" s="13">
        <f t="shared" ref="H62" si="80">SUM(H60:H61)</f>
        <v>273680636.46900088</v>
      </c>
      <c r="I62" s="13">
        <v>329803032.46299988</v>
      </c>
      <c r="J62" s="13">
        <v>49092840.956</v>
      </c>
      <c r="K62" s="13">
        <v>15030951.93</v>
      </c>
      <c r="L62" s="13">
        <v>16588766.204999741</v>
      </c>
      <c r="M62" s="13">
        <f t="shared" ref="M62" si="81">SUM(M60:M61)</f>
        <v>410515591.5539996</v>
      </c>
      <c r="N62" s="6">
        <f t="shared" si="75"/>
        <v>514656696.26999986</v>
      </c>
      <c r="O62" s="6">
        <f t="shared" si="76"/>
        <v>66117194.063000001</v>
      </c>
      <c r="P62" s="6">
        <f t="shared" si="77"/>
        <v>25828357.287</v>
      </c>
      <c r="Q62" s="6">
        <f t="shared" si="78"/>
        <v>77593980.403000653</v>
      </c>
      <c r="R62" s="6">
        <f t="shared" si="79"/>
        <v>684196228.02300048</v>
      </c>
    </row>
    <row r="63" spans="1:31" ht="26.25" customHeight="1" thickBot="1" x14ac:dyDescent="0.3">
      <c r="A63" s="34"/>
      <c r="B63" s="9" t="s">
        <v>21</v>
      </c>
      <c r="C63" s="9" t="s">
        <v>4</v>
      </c>
      <c r="D63" s="28">
        <v>2389605.6680000001</v>
      </c>
      <c r="E63" s="28">
        <v>1917471.7150000001</v>
      </c>
      <c r="F63" s="28">
        <v>583400.04700000014</v>
      </c>
      <c r="G63" s="28">
        <v>43624.400999999983</v>
      </c>
      <c r="H63" s="10">
        <f>SUM(D63:G63)</f>
        <v>4934101.8310000002</v>
      </c>
      <c r="I63" s="28">
        <v>4316274.3419999992</v>
      </c>
      <c r="J63" s="28">
        <v>2494399.9300000002</v>
      </c>
      <c r="K63" s="28">
        <v>2714163.0399999958</v>
      </c>
      <c r="L63" s="28">
        <v>18.552</v>
      </c>
      <c r="M63" s="11">
        <f>SUM(I63:L63)</f>
        <v>9524855.8639999945</v>
      </c>
      <c r="N63" s="7">
        <f t="shared" si="75"/>
        <v>6705880.0099999998</v>
      </c>
      <c r="O63" s="7">
        <f t="shared" si="76"/>
        <v>4411871.6450000005</v>
      </c>
      <c r="P63" s="7">
        <f t="shared" si="77"/>
        <v>3297563.0869999961</v>
      </c>
      <c r="Q63" s="7">
        <f t="shared" si="78"/>
        <v>43642.952999999987</v>
      </c>
      <c r="R63" s="8">
        <f t="shared" si="79"/>
        <v>14458957.694999995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26.25" customHeight="1" x14ac:dyDescent="0.25">
      <c r="A64" s="34"/>
      <c r="B64" s="9"/>
      <c r="C64" s="9" t="s">
        <v>18</v>
      </c>
      <c r="D64" s="28">
        <v>3838183.679</v>
      </c>
      <c r="E64" s="28">
        <v>1139445.99</v>
      </c>
      <c r="F64" s="28">
        <v>302930.72800000018</v>
      </c>
      <c r="G64" s="28">
        <v>25278.437999999969</v>
      </c>
      <c r="H64" s="10">
        <f>SUM(D64:G64)</f>
        <v>5305838.835</v>
      </c>
      <c r="I64" s="28">
        <v>9614951.527999999</v>
      </c>
      <c r="J64" s="28">
        <v>3259844.909</v>
      </c>
      <c r="K64" s="28">
        <v>3398292.174000002</v>
      </c>
      <c r="L64" s="28">
        <v>8254.3919999999998</v>
      </c>
      <c r="M64" s="11">
        <f>SUM(I64:L64)</f>
        <v>16281343.003000002</v>
      </c>
      <c r="N64" s="7">
        <f t="shared" si="75"/>
        <v>13453135.206999999</v>
      </c>
      <c r="O64" s="7">
        <f t="shared" si="76"/>
        <v>4399290.8990000002</v>
      </c>
      <c r="P64" s="7">
        <f t="shared" si="77"/>
        <v>3701222.9020000021</v>
      </c>
      <c r="Q64" s="7">
        <f t="shared" si="78"/>
        <v>33532.829999999973</v>
      </c>
      <c r="R64" s="8">
        <f t="shared" si="79"/>
        <v>21587181.838000003</v>
      </c>
    </row>
    <row r="65" spans="1:18" ht="26.25" customHeight="1" x14ac:dyDescent="0.25">
      <c r="A65" s="34"/>
      <c r="B65" s="12" t="s">
        <v>26</v>
      </c>
      <c r="C65" s="12"/>
      <c r="D65" s="13">
        <v>6227789.3470000001</v>
      </c>
      <c r="E65" s="13">
        <v>3056917.7050000001</v>
      </c>
      <c r="F65" s="13">
        <v>886330.77500000037</v>
      </c>
      <c r="G65" s="13">
        <v>68902.838999999949</v>
      </c>
      <c r="H65" s="13">
        <f t="shared" ref="H65" si="82">SUM(H63:H64)</f>
        <v>10239940.666000001</v>
      </c>
      <c r="I65" s="13">
        <v>13931225.869999997</v>
      </c>
      <c r="J65" s="13">
        <v>5754244.8389999997</v>
      </c>
      <c r="K65" s="13">
        <v>6112455.2139999978</v>
      </c>
      <c r="L65" s="13">
        <v>8272.9439999999995</v>
      </c>
      <c r="M65" s="13">
        <f t="shared" ref="M65" si="83">SUM(M63:M64)</f>
        <v>25806198.866999999</v>
      </c>
      <c r="N65" s="6">
        <f t="shared" si="75"/>
        <v>20159015.216999996</v>
      </c>
      <c r="O65" s="6">
        <f t="shared" si="76"/>
        <v>8811162.5439999998</v>
      </c>
      <c r="P65" s="6">
        <f t="shared" si="77"/>
        <v>6998785.9889999982</v>
      </c>
      <c r="Q65" s="6">
        <f t="shared" si="78"/>
        <v>77175.782999999952</v>
      </c>
      <c r="R65" s="6">
        <f t="shared" si="79"/>
        <v>36046139.533</v>
      </c>
    </row>
    <row r="66" spans="1:18" ht="26.25" customHeight="1" x14ac:dyDescent="0.25">
      <c r="A66" s="34"/>
      <c r="B66" s="9" t="s">
        <v>20</v>
      </c>
      <c r="C66" s="9" t="s">
        <v>4</v>
      </c>
      <c r="D66" s="28">
        <v>6170401.1490000002</v>
      </c>
      <c r="E66" s="28">
        <v>16818753.427000001</v>
      </c>
      <c r="F66" s="28">
        <v>2067127.061</v>
      </c>
      <c r="G66" s="28">
        <v>6147134.0890001403</v>
      </c>
      <c r="H66" s="10">
        <f>SUM(D66:G66)</f>
        <v>31203415.726000141</v>
      </c>
      <c r="I66" s="28">
        <v>10397157.983999999</v>
      </c>
      <c r="J66" s="28">
        <v>94189965.324999973</v>
      </c>
      <c r="K66" s="28">
        <v>2823236.146000002</v>
      </c>
      <c r="L66" s="28">
        <v>2946075.949999996</v>
      </c>
      <c r="M66" s="11">
        <f>SUM(I66:L66)</f>
        <v>110356435.40499997</v>
      </c>
      <c r="N66" s="7">
        <f t="shared" si="75"/>
        <v>16567559.132999999</v>
      </c>
      <c r="O66" s="7">
        <f t="shared" si="76"/>
        <v>111008718.75199997</v>
      </c>
      <c r="P66" s="7">
        <f t="shared" si="77"/>
        <v>4890363.2070000023</v>
      </c>
      <c r="Q66" s="7">
        <f t="shared" si="78"/>
        <v>9093210.0390001368</v>
      </c>
      <c r="R66" s="8">
        <f t="shared" si="79"/>
        <v>141559851.1310001</v>
      </c>
    </row>
    <row r="67" spans="1:18" ht="26.25" customHeight="1" x14ac:dyDescent="0.25">
      <c r="A67" s="34"/>
      <c r="B67" s="9"/>
      <c r="C67" s="9" t="s">
        <v>18</v>
      </c>
      <c r="D67" s="28">
        <v>1011823.4350000001</v>
      </c>
      <c r="E67" s="28">
        <v>10198720.027000001</v>
      </c>
      <c r="F67" s="28">
        <v>113092.671</v>
      </c>
      <c r="G67" s="28">
        <v>7883401.1860000249</v>
      </c>
      <c r="H67" s="10">
        <f>SUM(D67:G67)</f>
        <v>19207037.319000028</v>
      </c>
      <c r="I67" s="28">
        <v>15492729.722999999</v>
      </c>
      <c r="J67" s="28">
        <v>21292718.052000001</v>
      </c>
      <c r="K67" s="28">
        <v>4948458.7370000007</v>
      </c>
      <c r="L67" s="28">
        <v>2723886.6850000252</v>
      </c>
      <c r="M67" s="11">
        <f>SUM(I67:L67)</f>
        <v>44457793.197000027</v>
      </c>
      <c r="N67" s="7">
        <f t="shared" si="75"/>
        <v>16504553.158</v>
      </c>
      <c r="O67" s="7">
        <f t="shared" si="76"/>
        <v>31491438.079000004</v>
      </c>
      <c r="P67" s="7">
        <f t="shared" si="77"/>
        <v>5061551.4080000008</v>
      </c>
      <c r="Q67" s="7">
        <f t="shared" si="78"/>
        <v>10607287.87100005</v>
      </c>
      <c r="R67" s="8">
        <f t="shared" si="79"/>
        <v>63664830.516000055</v>
      </c>
    </row>
    <row r="68" spans="1:18" ht="26.25" customHeight="1" x14ac:dyDescent="0.25">
      <c r="A68" s="34"/>
      <c r="B68" s="12" t="s">
        <v>26</v>
      </c>
      <c r="C68" s="12"/>
      <c r="D68" s="13">
        <v>7182224.5840000007</v>
      </c>
      <c r="E68" s="13">
        <v>27017473.454000004</v>
      </c>
      <c r="F68" s="13">
        <v>2180219.7319999998</v>
      </c>
      <c r="G68" s="13">
        <v>14030535.275000166</v>
      </c>
      <c r="H68" s="13">
        <f t="shared" ref="H68" si="84">SUM(H66:H67)</f>
        <v>50410453.045000166</v>
      </c>
      <c r="I68" s="13">
        <v>25889887.706999999</v>
      </c>
      <c r="J68" s="13">
        <v>115482683.37699997</v>
      </c>
      <c r="K68" s="13">
        <v>7771694.8830000032</v>
      </c>
      <c r="L68" s="13">
        <v>5669962.6350000212</v>
      </c>
      <c r="M68" s="13">
        <f t="shared" ref="M68" si="85">SUM(M66:M67)</f>
        <v>154814228.602</v>
      </c>
      <c r="N68" s="6">
        <f t="shared" si="75"/>
        <v>33072112.291000001</v>
      </c>
      <c r="O68" s="6">
        <f t="shared" si="76"/>
        <v>142500156.83099997</v>
      </c>
      <c r="P68" s="6">
        <f t="shared" si="77"/>
        <v>9951914.6150000021</v>
      </c>
      <c r="Q68" s="6">
        <f t="shared" si="78"/>
        <v>19700497.910000186</v>
      </c>
      <c r="R68" s="6">
        <f t="shared" si="79"/>
        <v>205224681.64700016</v>
      </c>
    </row>
    <row r="69" spans="1:18" ht="26.25" customHeight="1" x14ac:dyDescent="0.25">
      <c r="A69" s="34"/>
      <c r="B69" s="9" t="s">
        <v>19</v>
      </c>
      <c r="C69" s="9" t="s">
        <v>4</v>
      </c>
      <c r="D69" s="28">
        <v>1144845.3999999999</v>
      </c>
      <c r="E69" s="28">
        <v>2101.2640000000001</v>
      </c>
      <c r="F69" s="28">
        <v>2526.9110000000001</v>
      </c>
      <c r="G69" s="28">
        <v>106243.052</v>
      </c>
      <c r="H69" s="10">
        <f>SUM(D69:G69)</f>
        <v>1255716.6269999999</v>
      </c>
      <c r="I69" s="28"/>
      <c r="J69" s="28">
        <v>29093.4</v>
      </c>
      <c r="K69" s="28"/>
      <c r="L69" s="28">
        <v>10140.728999999999</v>
      </c>
      <c r="M69" s="11">
        <f>SUM(I69:L69)</f>
        <v>39234.129000000001</v>
      </c>
      <c r="N69" s="7">
        <f t="shared" si="75"/>
        <v>1144845.3999999999</v>
      </c>
      <c r="O69" s="7">
        <f t="shared" si="76"/>
        <v>31194.664000000001</v>
      </c>
      <c r="P69" s="7">
        <f t="shared" si="77"/>
        <v>2526.9110000000001</v>
      </c>
      <c r="Q69" s="7">
        <f t="shared" si="78"/>
        <v>116383.78099999999</v>
      </c>
      <c r="R69" s="8">
        <f t="shared" si="79"/>
        <v>1294950.7559999998</v>
      </c>
    </row>
    <row r="70" spans="1:18" ht="26.25" customHeight="1" x14ac:dyDescent="0.25">
      <c r="A70" s="34"/>
      <c r="B70" s="9"/>
      <c r="C70" s="9" t="s">
        <v>18</v>
      </c>
      <c r="D70" s="28"/>
      <c r="E70" s="28">
        <v>6750.8069999999998</v>
      </c>
      <c r="F70" s="28">
        <v>7810.8569999999991</v>
      </c>
      <c r="G70" s="28">
        <v>3163.0320000000002</v>
      </c>
      <c r="H70" s="10">
        <f>SUM(D70:G70)</f>
        <v>17724.696</v>
      </c>
      <c r="I70" s="28"/>
      <c r="J70" s="28">
        <v>39432.489000000001</v>
      </c>
      <c r="K70" s="28"/>
      <c r="L70" s="28">
        <v>2375.134</v>
      </c>
      <c r="M70" s="11">
        <f>SUM(I70:L70)</f>
        <v>41807.623</v>
      </c>
      <c r="N70" s="7">
        <f t="shared" si="75"/>
        <v>0</v>
      </c>
      <c r="O70" s="7">
        <f t="shared" si="76"/>
        <v>46183.296000000002</v>
      </c>
      <c r="P70" s="7">
        <f t="shared" si="77"/>
        <v>7810.8569999999991</v>
      </c>
      <c r="Q70" s="7">
        <f t="shared" si="78"/>
        <v>5538.1660000000002</v>
      </c>
      <c r="R70" s="8">
        <f t="shared" si="79"/>
        <v>59532.319000000003</v>
      </c>
    </row>
    <row r="71" spans="1:18" ht="26.25" customHeight="1" x14ac:dyDescent="0.25">
      <c r="A71" s="34"/>
      <c r="B71" s="12" t="s">
        <v>26</v>
      </c>
      <c r="C71" s="12"/>
      <c r="D71" s="13">
        <v>1144845.3999999999</v>
      </c>
      <c r="E71" s="13">
        <v>8852.0709999999999</v>
      </c>
      <c r="F71" s="13">
        <v>10337.768</v>
      </c>
      <c r="G71" s="13">
        <v>109406.084</v>
      </c>
      <c r="H71" s="13">
        <f t="shared" ref="H71" si="86">SUM(H69:H70)</f>
        <v>1273441.3229999999</v>
      </c>
      <c r="I71" s="13"/>
      <c r="J71" s="13">
        <v>68525.888999999996</v>
      </c>
      <c r="K71" s="13"/>
      <c r="L71" s="13">
        <v>12515.862999999999</v>
      </c>
      <c r="M71" s="13">
        <f t="shared" ref="M71" si="87">SUM(M69:M70)</f>
        <v>81041.752000000008</v>
      </c>
      <c r="N71" s="6">
        <f t="shared" si="75"/>
        <v>1144845.3999999999</v>
      </c>
      <c r="O71" s="6">
        <f t="shared" si="76"/>
        <v>77377.959999999992</v>
      </c>
      <c r="P71" s="6">
        <f t="shared" si="77"/>
        <v>10337.768</v>
      </c>
      <c r="Q71" s="6">
        <f t="shared" si="78"/>
        <v>121921.947</v>
      </c>
      <c r="R71" s="6">
        <f t="shared" si="79"/>
        <v>1354483.075</v>
      </c>
    </row>
    <row r="72" spans="1:18" ht="26.25" customHeight="1" x14ac:dyDescent="0.25">
      <c r="A72" s="34"/>
      <c r="B72" s="9" t="s">
        <v>7</v>
      </c>
      <c r="C72" s="9" t="s">
        <v>4</v>
      </c>
      <c r="D72" s="28">
        <v>0.56000000000000005</v>
      </c>
      <c r="E72" s="28">
        <v>18862.367999999999</v>
      </c>
      <c r="F72" s="28">
        <v>66134.635999999999</v>
      </c>
      <c r="G72" s="28"/>
      <c r="H72" s="10">
        <f>SUM(D72:G72)</f>
        <v>84997.563999999998</v>
      </c>
      <c r="I72" s="28">
        <v>393.27</v>
      </c>
      <c r="J72" s="28">
        <v>44269.120000000003</v>
      </c>
      <c r="K72" s="28">
        <v>117990.315</v>
      </c>
      <c r="L72" s="28"/>
      <c r="M72" s="11">
        <f>SUM(I72:L72)</f>
        <v>162652.70500000002</v>
      </c>
      <c r="N72" s="7">
        <f t="shared" si="75"/>
        <v>393.83</v>
      </c>
      <c r="O72" s="7">
        <f t="shared" si="76"/>
        <v>63131.487999999998</v>
      </c>
      <c r="P72" s="7">
        <f t="shared" si="77"/>
        <v>184124.951</v>
      </c>
      <c r="Q72" s="7">
        <f t="shared" si="78"/>
        <v>0</v>
      </c>
      <c r="R72" s="8">
        <f t="shared" si="79"/>
        <v>247650.26900000003</v>
      </c>
    </row>
    <row r="73" spans="1:18" ht="26.25" customHeight="1" x14ac:dyDescent="0.25">
      <c r="A73" s="34"/>
      <c r="B73" s="9"/>
      <c r="C73" s="9" t="s">
        <v>18</v>
      </c>
      <c r="D73" s="28">
        <v>26115.48</v>
      </c>
      <c r="E73" s="28">
        <v>756028.14899999998</v>
      </c>
      <c r="F73" s="28">
        <v>214720.19899999999</v>
      </c>
      <c r="G73" s="28"/>
      <c r="H73" s="10">
        <f>SUM(D73:G73)</f>
        <v>996863.82799999998</v>
      </c>
      <c r="I73" s="28">
        <v>68487.409</v>
      </c>
      <c r="J73" s="28">
        <v>956023.06699999981</v>
      </c>
      <c r="K73" s="28">
        <v>260854.30399999989</v>
      </c>
      <c r="L73" s="28"/>
      <c r="M73" s="11">
        <f>SUM(I73:L73)</f>
        <v>1285364.7799999998</v>
      </c>
      <c r="N73" s="7">
        <f t="shared" si="75"/>
        <v>94602.888999999996</v>
      </c>
      <c r="O73" s="7">
        <f t="shared" si="76"/>
        <v>1712051.2159999998</v>
      </c>
      <c r="P73" s="7">
        <f t="shared" si="77"/>
        <v>475574.50299999991</v>
      </c>
      <c r="Q73" s="7">
        <f t="shared" si="78"/>
        <v>0</v>
      </c>
      <c r="R73" s="8">
        <f t="shared" si="79"/>
        <v>2282228.608</v>
      </c>
    </row>
    <row r="74" spans="1:18" ht="26.25" customHeight="1" x14ac:dyDescent="0.25">
      <c r="A74" s="34"/>
      <c r="B74" s="12" t="s">
        <v>26</v>
      </c>
      <c r="C74" s="12"/>
      <c r="D74" s="13">
        <v>26116.04</v>
      </c>
      <c r="E74" s="13">
        <v>774890.51699999999</v>
      </c>
      <c r="F74" s="13">
        <v>280854.83499999996</v>
      </c>
      <c r="G74" s="13"/>
      <c r="H74" s="13">
        <f t="shared" ref="H74" si="88">SUM(H72:H73)</f>
        <v>1081861.392</v>
      </c>
      <c r="I74" s="13">
        <v>68880.679000000004</v>
      </c>
      <c r="J74" s="13">
        <v>1000292.1869999998</v>
      </c>
      <c r="K74" s="13">
        <v>378844.61899999989</v>
      </c>
      <c r="L74" s="13"/>
      <c r="M74" s="13">
        <f t="shared" ref="M74" si="89">SUM(M72:M73)</f>
        <v>1448017.4849999999</v>
      </c>
      <c r="N74" s="6">
        <f t="shared" si="75"/>
        <v>94996.719000000012</v>
      </c>
      <c r="O74" s="6">
        <f t="shared" si="76"/>
        <v>1775182.7039999999</v>
      </c>
      <c r="P74" s="6">
        <f t="shared" si="77"/>
        <v>659699.45399999991</v>
      </c>
      <c r="Q74" s="6">
        <f t="shared" si="78"/>
        <v>0</v>
      </c>
      <c r="R74" s="6">
        <f t="shared" si="79"/>
        <v>2529878.8769999999</v>
      </c>
    </row>
    <row r="75" spans="1:18" ht="26.25" customHeight="1" x14ac:dyDescent="0.25">
      <c r="A75" s="34"/>
      <c r="B75" s="27" t="s">
        <v>27</v>
      </c>
      <c r="C75" s="14" t="s">
        <v>4</v>
      </c>
      <c r="D75" s="15">
        <f>SUM(D60,D63,D66,D69,D72)</f>
        <v>49199851.303999998</v>
      </c>
      <c r="E75" s="15">
        <f t="shared" ref="E75:M75" si="90">SUM(E60,E63,E66,E69,E72)</f>
        <v>30132729.063999999</v>
      </c>
      <c r="F75" s="15">
        <f t="shared" si="90"/>
        <v>6264604.0880000014</v>
      </c>
      <c r="G75" s="15">
        <f t="shared" si="90"/>
        <v>35880645.182001039</v>
      </c>
      <c r="H75" s="15">
        <f t="shared" si="90"/>
        <v>121477829.63800104</v>
      </c>
      <c r="I75" s="15">
        <f t="shared" si="90"/>
        <v>39347240.394999996</v>
      </c>
      <c r="J75" s="15">
        <f t="shared" si="90"/>
        <v>130190302.99399999</v>
      </c>
      <c r="K75" s="15">
        <f t="shared" si="90"/>
        <v>7166361.6519999979</v>
      </c>
      <c r="L75" s="15">
        <f t="shared" si="90"/>
        <v>11892117.131999893</v>
      </c>
      <c r="M75" s="15">
        <f t="shared" si="90"/>
        <v>188596022.17299989</v>
      </c>
      <c r="N75" s="15">
        <f t="shared" si="34"/>
        <v>88547091.699000001</v>
      </c>
      <c r="O75" s="15">
        <f t="shared" si="35"/>
        <v>160323032.058</v>
      </c>
      <c r="P75" s="15">
        <f t="shared" si="36"/>
        <v>13430965.739999998</v>
      </c>
      <c r="Q75" s="15">
        <f t="shared" si="37"/>
        <v>47772762.314000934</v>
      </c>
      <c r="R75" s="15">
        <f t="shared" si="38"/>
        <v>310073851.81100094</v>
      </c>
    </row>
    <row r="76" spans="1:18" ht="26.25" customHeight="1" x14ac:dyDescent="0.25">
      <c r="A76" s="34"/>
      <c r="B76" s="14"/>
      <c r="C76" s="14" t="s">
        <v>18</v>
      </c>
      <c r="D76" s="15">
        <f>SUM(D61,D64,D67,D70,D73)</f>
        <v>150234787.87399998</v>
      </c>
      <c r="E76" s="15">
        <f t="shared" ref="E76:M76" si="91">SUM(E61,E64,E67,E70,E73)</f>
        <v>17749757.789999999</v>
      </c>
      <c r="F76" s="15">
        <f t="shared" si="91"/>
        <v>7890544.3790000007</v>
      </c>
      <c r="G76" s="15">
        <f t="shared" si="91"/>
        <v>39333413.214000031</v>
      </c>
      <c r="H76" s="15">
        <f t="shared" si="91"/>
        <v>215208503.25700006</v>
      </c>
      <c r="I76" s="15">
        <f t="shared" si="91"/>
        <v>330345786.32399988</v>
      </c>
      <c r="J76" s="15">
        <f t="shared" si="91"/>
        <v>41208284.254000001</v>
      </c>
      <c r="K76" s="15">
        <f t="shared" si="91"/>
        <v>22127584.994000003</v>
      </c>
      <c r="L76" s="15">
        <f t="shared" si="91"/>
        <v>10387400.514999868</v>
      </c>
      <c r="M76" s="15">
        <f t="shared" si="91"/>
        <v>404069056.08699977</v>
      </c>
      <c r="N76" s="15">
        <f t="shared" si="34"/>
        <v>480580574.19799984</v>
      </c>
      <c r="O76" s="15">
        <f t="shared" si="35"/>
        <v>58958042.044</v>
      </c>
      <c r="P76" s="15">
        <f t="shared" si="36"/>
        <v>30018129.373000003</v>
      </c>
      <c r="Q76" s="15">
        <f t="shared" si="37"/>
        <v>49720813.728999898</v>
      </c>
      <c r="R76" s="15">
        <f t="shared" si="38"/>
        <v>619277559.34399986</v>
      </c>
    </row>
    <row r="77" spans="1:18" s="18" customFormat="1" ht="26.25" customHeight="1" thickBot="1" x14ac:dyDescent="0.3">
      <c r="A77" s="35"/>
      <c r="B77" s="26"/>
      <c r="C77" s="16" t="s">
        <v>27</v>
      </c>
      <c r="D77" s="17">
        <f>SUM(D74,D71,D68,D65,D62)</f>
        <v>199434639.178</v>
      </c>
      <c r="E77" s="17">
        <f t="shared" ref="E77:M77" si="92">SUM(E74,E71,E68,E65,E62)</f>
        <v>47882486.854000002</v>
      </c>
      <c r="F77" s="17">
        <f t="shared" si="92"/>
        <v>14155148.467</v>
      </c>
      <c r="G77" s="17">
        <f t="shared" si="92"/>
        <v>75214058.396001071</v>
      </c>
      <c r="H77" s="17">
        <f t="shared" si="92"/>
        <v>336686332.89500105</v>
      </c>
      <c r="I77" s="17">
        <f t="shared" si="92"/>
        <v>369693026.71899986</v>
      </c>
      <c r="J77" s="17">
        <f t="shared" si="92"/>
        <v>171398587.24799997</v>
      </c>
      <c r="K77" s="17">
        <f t="shared" si="92"/>
        <v>29293946.646000002</v>
      </c>
      <c r="L77" s="17">
        <f t="shared" si="92"/>
        <v>22279517.646999761</v>
      </c>
      <c r="M77" s="17">
        <f t="shared" si="92"/>
        <v>592665078.25999951</v>
      </c>
      <c r="N77" s="17">
        <f t="shared" si="34"/>
        <v>569127665.89699984</v>
      </c>
      <c r="O77" s="17">
        <f t="shared" si="35"/>
        <v>219281074.10199997</v>
      </c>
      <c r="P77" s="17">
        <f t="shared" si="36"/>
        <v>43449095.113000005</v>
      </c>
      <c r="Q77" s="17">
        <f t="shared" si="37"/>
        <v>97493576.043000832</v>
      </c>
      <c r="R77" s="17">
        <f t="shared" si="38"/>
        <v>929351411.15500057</v>
      </c>
    </row>
    <row r="78" spans="1:18" ht="26.25" customHeight="1" x14ac:dyDescent="0.25">
      <c r="A78" s="33" t="s">
        <v>16</v>
      </c>
      <c r="B78" s="9" t="s">
        <v>22</v>
      </c>
      <c r="C78" s="9" t="s">
        <v>4</v>
      </c>
      <c r="D78" s="28">
        <v>42514233.379000008</v>
      </c>
      <c r="E78" s="28">
        <v>14439000.325999999</v>
      </c>
      <c r="F78" s="28">
        <v>3970343.676</v>
      </c>
      <c r="G78" s="28">
        <v>28616747.731002651</v>
      </c>
      <c r="H78" s="10">
        <f>SUM(D78:G78)</f>
        <v>89540325.112002656</v>
      </c>
      <c r="I78" s="28">
        <v>27426455.215</v>
      </c>
      <c r="J78" s="28">
        <v>33137430.589000002</v>
      </c>
      <c r="K78" s="28">
        <v>1745543.2379999999</v>
      </c>
      <c r="L78" s="28">
        <v>9606789.5419999659</v>
      </c>
      <c r="M78" s="11">
        <f>SUM(I78:L78)</f>
        <v>71916218.583999962</v>
      </c>
      <c r="N78" s="7">
        <f t="shared" si="34"/>
        <v>69940688.594000012</v>
      </c>
      <c r="O78" s="7">
        <f t="shared" si="35"/>
        <v>47576430.914999999</v>
      </c>
      <c r="P78" s="7">
        <f t="shared" si="36"/>
        <v>5715886.9139999999</v>
      </c>
      <c r="Q78" s="7">
        <f t="shared" si="37"/>
        <v>38223537.273002617</v>
      </c>
      <c r="R78" s="8">
        <f t="shared" si="38"/>
        <v>161456543.6960026</v>
      </c>
    </row>
    <row r="79" spans="1:18" ht="26.25" customHeight="1" x14ac:dyDescent="0.25">
      <c r="A79" s="34"/>
      <c r="B79" s="9"/>
      <c r="C79" s="9" t="s">
        <v>18</v>
      </c>
      <c r="D79" s="28">
        <v>149527887.368</v>
      </c>
      <c r="E79" s="28">
        <v>4663984.2500000009</v>
      </c>
      <c r="F79" s="28">
        <v>7502898.0400000019</v>
      </c>
      <c r="G79" s="28">
        <v>33116695.45800085</v>
      </c>
      <c r="H79" s="10">
        <f>SUM(D79:G79)</f>
        <v>194811465.11600083</v>
      </c>
      <c r="I79" s="28">
        <v>314738735.12699997</v>
      </c>
      <c r="J79" s="28">
        <v>19388897.125999998</v>
      </c>
      <c r="K79" s="28">
        <v>14524492.288000001</v>
      </c>
      <c r="L79" s="28">
        <v>8708582.1670001987</v>
      </c>
      <c r="M79" s="11">
        <f>SUM(I79:L79)</f>
        <v>357360706.70800012</v>
      </c>
      <c r="N79" s="7">
        <f t="shared" si="34"/>
        <v>464266622.495</v>
      </c>
      <c r="O79" s="7">
        <f t="shared" si="35"/>
        <v>24052881.375999998</v>
      </c>
      <c r="P79" s="7">
        <f t="shared" si="36"/>
        <v>22027390.328000002</v>
      </c>
      <c r="Q79" s="7">
        <f t="shared" si="37"/>
        <v>41825277.625001051</v>
      </c>
      <c r="R79" s="8">
        <f t="shared" si="38"/>
        <v>552172171.82400095</v>
      </c>
    </row>
    <row r="80" spans="1:18" ht="26.25" customHeight="1" x14ac:dyDescent="0.25">
      <c r="A80" s="34"/>
      <c r="B80" s="12" t="s">
        <v>26</v>
      </c>
      <c r="C80" s="12"/>
      <c r="D80" s="13">
        <v>192042120.74700001</v>
      </c>
      <c r="E80" s="13">
        <v>19102984.576000001</v>
      </c>
      <c r="F80" s="13">
        <v>11473241.716000002</v>
      </c>
      <c r="G80" s="13">
        <v>61733443.189003497</v>
      </c>
      <c r="H80" s="13">
        <f t="shared" ref="H80" si="93">SUM(H78:H79)</f>
        <v>284351790.2280035</v>
      </c>
      <c r="I80" s="13">
        <v>342165190.34199995</v>
      </c>
      <c r="J80" s="13">
        <v>52526327.715000004</v>
      </c>
      <c r="K80" s="13">
        <v>16270035.526000001</v>
      </c>
      <c r="L80" s="13">
        <v>18315371.709000163</v>
      </c>
      <c r="M80" s="13">
        <f t="shared" ref="M80" si="94">SUM(M78:M79)</f>
        <v>429276925.29200006</v>
      </c>
      <c r="N80" s="6">
        <f t="shared" si="34"/>
        <v>534207311.08899999</v>
      </c>
      <c r="O80" s="6">
        <f t="shared" si="35"/>
        <v>71629312.291000009</v>
      </c>
      <c r="P80" s="6">
        <f t="shared" si="36"/>
        <v>27743277.242000002</v>
      </c>
      <c r="Q80" s="6">
        <f t="shared" si="37"/>
        <v>80048814.898003668</v>
      </c>
      <c r="R80" s="6">
        <f t="shared" si="38"/>
        <v>713628715.52000356</v>
      </c>
    </row>
    <row r="81" spans="1:31" ht="26.25" customHeight="1" x14ac:dyDescent="0.25">
      <c r="A81" s="34"/>
      <c r="B81" s="9" t="s">
        <v>21</v>
      </c>
      <c r="C81" s="9" t="s">
        <v>4</v>
      </c>
      <c r="D81" s="28">
        <v>1941551.6810000001</v>
      </c>
      <c r="E81" s="28">
        <v>2427651.558999999</v>
      </c>
      <c r="F81" s="28">
        <v>507082.77699999989</v>
      </c>
      <c r="G81" s="28">
        <v>30589.596000000049</v>
      </c>
      <c r="H81" s="10">
        <f>SUM(D81:G81)</f>
        <v>4906875.612999999</v>
      </c>
      <c r="I81" s="28">
        <v>4551980.16</v>
      </c>
      <c r="J81" s="28">
        <v>3232334.5289999992</v>
      </c>
      <c r="K81" s="28">
        <v>2840172.304999996</v>
      </c>
      <c r="L81" s="28">
        <v>23854.37199999997</v>
      </c>
      <c r="M81" s="11">
        <f>SUM(I81:L81)</f>
        <v>10648341.365999995</v>
      </c>
      <c r="N81" s="7">
        <f t="shared" si="34"/>
        <v>6493531.841</v>
      </c>
      <c r="O81" s="7">
        <f t="shared" si="35"/>
        <v>5659986.0879999977</v>
      </c>
      <c r="P81" s="7">
        <f t="shared" si="36"/>
        <v>3347255.0819999957</v>
      </c>
      <c r="Q81" s="7">
        <f t="shared" si="37"/>
        <v>54443.968000000023</v>
      </c>
      <c r="R81" s="8">
        <f t="shared" si="38"/>
        <v>15555216.978999995</v>
      </c>
    </row>
    <row r="82" spans="1:31" ht="26.25" customHeight="1" x14ac:dyDescent="0.25">
      <c r="A82" s="34"/>
      <c r="B82" s="9"/>
      <c r="C82" s="9" t="s">
        <v>18</v>
      </c>
      <c r="D82" s="28">
        <v>3422462.4529999988</v>
      </c>
      <c r="E82" s="28">
        <v>997576.14199999999</v>
      </c>
      <c r="F82" s="28">
        <v>574827.93599999987</v>
      </c>
      <c r="G82" s="28">
        <v>92812.597000000023</v>
      </c>
      <c r="H82" s="10">
        <f>SUM(D82:G82)</f>
        <v>5087679.1279999986</v>
      </c>
      <c r="I82" s="28">
        <v>10914728.238</v>
      </c>
      <c r="J82" s="28">
        <v>4275949.1720000003</v>
      </c>
      <c r="K82" s="28">
        <v>3073961.963</v>
      </c>
      <c r="L82" s="28">
        <v>4022.158999999991</v>
      </c>
      <c r="M82" s="11">
        <f>SUM(I82:L82)</f>
        <v>18268661.532000002</v>
      </c>
      <c r="N82" s="7">
        <f t="shared" si="34"/>
        <v>14337190.691</v>
      </c>
      <c r="O82" s="7">
        <f t="shared" si="35"/>
        <v>5273525.3140000002</v>
      </c>
      <c r="P82" s="7">
        <f t="shared" si="36"/>
        <v>3648789.8989999997</v>
      </c>
      <c r="Q82" s="7">
        <f t="shared" si="37"/>
        <v>96834.756000000008</v>
      </c>
      <c r="R82" s="8">
        <f t="shared" si="38"/>
        <v>23356340.66</v>
      </c>
    </row>
    <row r="83" spans="1:31" ht="26.25" customHeight="1" thickBot="1" x14ac:dyDescent="0.3">
      <c r="A83" s="34"/>
      <c r="B83" s="12" t="s">
        <v>26</v>
      </c>
      <c r="C83" s="12"/>
      <c r="D83" s="13">
        <v>5364014.1339999987</v>
      </c>
      <c r="E83" s="13">
        <v>3425227.700999999</v>
      </c>
      <c r="F83" s="13">
        <v>1081910.7129999998</v>
      </c>
      <c r="G83" s="13">
        <v>123402.19300000007</v>
      </c>
      <c r="H83" s="13">
        <f t="shared" ref="H83" si="95">SUM(H81:H82)</f>
        <v>9994554.7409999967</v>
      </c>
      <c r="I83" s="13">
        <v>15466708.398</v>
      </c>
      <c r="J83" s="13">
        <v>7508283.7009999994</v>
      </c>
      <c r="K83" s="13">
        <v>5914134.2679999955</v>
      </c>
      <c r="L83" s="13">
        <v>27876.530999999963</v>
      </c>
      <c r="M83" s="13">
        <f t="shared" ref="M83" si="96">SUM(M81:M82)</f>
        <v>28917002.897999994</v>
      </c>
      <c r="N83" s="6">
        <f t="shared" si="34"/>
        <v>20830722.531999998</v>
      </c>
      <c r="O83" s="6">
        <f t="shared" si="35"/>
        <v>10933511.401999999</v>
      </c>
      <c r="P83" s="6">
        <f t="shared" si="36"/>
        <v>6996044.980999995</v>
      </c>
      <c r="Q83" s="6">
        <f t="shared" si="37"/>
        <v>151278.72400000005</v>
      </c>
      <c r="R83" s="6">
        <f t="shared" si="38"/>
        <v>38911557.638999991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26.25" customHeight="1" x14ac:dyDescent="0.25">
      <c r="A84" s="34"/>
      <c r="B84" s="9" t="s">
        <v>20</v>
      </c>
      <c r="C84" s="9" t="s">
        <v>4</v>
      </c>
      <c r="D84" s="28">
        <v>6566774.5960000008</v>
      </c>
      <c r="E84" s="28">
        <v>17366857.464000002</v>
      </c>
      <c r="F84" s="28">
        <v>2001023.8910000001</v>
      </c>
      <c r="G84" s="28">
        <v>6218255.5080001717</v>
      </c>
      <c r="H84" s="10">
        <f>SUM(D84:G84)</f>
        <v>32152911.459000174</v>
      </c>
      <c r="I84" s="28">
        <v>10019129.013</v>
      </c>
      <c r="J84" s="28">
        <v>98905391.683000013</v>
      </c>
      <c r="K84" s="28">
        <v>3109176.5140000018</v>
      </c>
      <c r="L84" s="28">
        <v>3378683.081000004</v>
      </c>
      <c r="M84" s="11">
        <f>SUM(I84:L84)</f>
        <v>115412380.29100001</v>
      </c>
      <c r="N84" s="7">
        <f t="shared" si="34"/>
        <v>16585903.609000001</v>
      </c>
      <c r="O84" s="7">
        <f t="shared" si="35"/>
        <v>116272249.14700001</v>
      </c>
      <c r="P84" s="7">
        <f t="shared" si="36"/>
        <v>5110200.4050000021</v>
      </c>
      <c r="Q84" s="7">
        <f t="shared" si="37"/>
        <v>9596938.5890001766</v>
      </c>
      <c r="R84" s="8">
        <f t="shared" si="38"/>
        <v>147565291.75000018</v>
      </c>
    </row>
    <row r="85" spans="1:31" ht="26.25" customHeight="1" x14ac:dyDescent="0.25">
      <c r="A85" s="34"/>
      <c r="B85" s="9"/>
      <c r="C85" s="9" t="s">
        <v>18</v>
      </c>
      <c r="D85" s="28">
        <v>1404937.6939999999</v>
      </c>
      <c r="E85" s="28">
        <v>10647976.275</v>
      </c>
      <c r="F85" s="28">
        <v>411095.37000000011</v>
      </c>
      <c r="G85" s="28">
        <v>7197640.6689999979</v>
      </c>
      <c r="H85" s="10">
        <f>SUM(D85:G85)</f>
        <v>19661650.008000001</v>
      </c>
      <c r="I85" s="28">
        <v>14854101.289999999</v>
      </c>
      <c r="J85" s="28">
        <v>20667698.002999999</v>
      </c>
      <c r="K85" s="28">
        <v>4976159.9639999997</v>
      </c>
      <c r="L85" s="28">
        <v>4029514.3210000149</v>
      </c>
      <c r="M85" s="11">
        <f>SUM(I85:L85)</f>
        <v>44527473.578000017</v>
      </c>
      <c r="N85" s="7">
        <f t="shared" si="34"/>
        <v>16259038.983999999</v>
      </c>
      <c r="O85" s="7">
        <f t="shared" si="35"/>
        <v>31315674.277999997</v>
      </c>
      <c r="P85" s="7">
        <f t="shared" si="36"/>
        <v>5387255.3339999998</v>
      </c>
      <c r="Q85" s="7">
        <f t="shared" si="37"/>
        <v>11227154.990000013</v>
      </c>
      <c r="R85" s="8">
        <f t="shared" si="38"/>
        <v>64189123.586000018</v>
      </c>
    </row>
    <row r="86" spans="1:31" ht="26.25" customHeight="1" x14ac:dyDescent="0.25">
      <c r="A86" s="34"/>
      <c r="B86" s="12" t="s">
        <v>26</v>
      </c>
      <c r="C86" s="12"/>
      <c r="D86" s="13">
        <v>7971712.290000001</v>
      </c>
      <c r="E86" s="13">
        <v>28014833.739</v>
      </c>
      <c r="F86" s="13">
        <v>2412119.2609999999</v>
      </c>
      <c r="G86" s="13">
        <v>13415896.177000169</v>
      </c>
      <c r="H86" s="13">
        <f t="shared" ref="H86" si="97">SUM(H84:H85)</f>
        <v>51814561.467000172</v>
      </c>
      <c r="I86" s="13">
        <v>24873230.302999999</v>
      </c>
      <c r="J86" s="13">
        <v>119573089.68600002</v>
      </c>
      <c r="K86" s="13">
        <v>8085336.478000002</v>
      </c>
      <c r="L86" s="13">
        <v>7408197.4020000193</v>
      </c>
      <c r="M86" s="13">
        <f t="shared" ref="M86" si="98">SUM(M84:M85)</f>
        <v>159939853.86900002</v>
      </c>
      <c r="N86" s="6">
        <f t="shared" si="34"/>
        <v>32844942.593000002</v>
      </c>
      <c r="O86" s="6">
        <f t="shared" si="35"/>
        <v>147587923.42500001</v>
      </c>
      <c r="P86" s="6">
        <f t="shared" si="36"/>
        <v>10497455.739000002</v>
      </c>
      <c r="Q86" s="6">
        <f t="shared" si="37"/>
        <v>20824093.57900019</v>
      </c>
      <c r="R86" s="6">
        <f t="shared" si="38"/>
        <v>211754415.3360002</v>
      </c>
    </row>
    <row r="87" spans="1:31" ht="26.25" customHeight="1" x14ac:dyDescent="0.25">
      <c r="A87" s="34"/>
      <c r="B87" s="9" t="s">
        <v>19</v>
      </c>
      <c r="C87" s="9" t="s">
        <v>4</v>
      </c>
      <c r="D87" s="28">
        <v>1503410.703</v>
      </c>
      <c r="E87" s="28">
        <v>1406.19</v>
      </c>
      <c r="F87" s="28">
        <v>1644.4939999999999</v>
      </c>
      <c r="G87" s="28">
        <v>96067.05799999999</v>
      </c>
      <c r="H87" s="10">
        <f>SUM(D87:G87)</f>
        <v>1602528.4449999998</v>
      </c>
      <c r="I87" s="28"/>
      <c r="J87" s="28"/>
      <c r="K87" s="28"/>
      <c r="L87" s="28">
        <v>527.63</v>
      </c>
      <c r="M87" s="11">
        <f>SUM(I87:L87)</f>
        <v>527.63</v>
      </c>
      <c r="N87" s="7">
        <f t="shared" si="34"/>
        <v>1503410.703</v>
      </c>
      <c r="O87" s="7">
        <f t="shared" si="35"/>
        <v>1406.19</v>
      </c>
      <c r="P87" s="7">
        <f t="shared" si="36"/>
        <v>1644.4939999999999</v>
      </c>
      <c r="Q87" s="7">
        <f t="shared" si="37"/>
        <v>96594.687999999995</v>
      </c>
      <c r="R87" s="8">
        <f t="shared" si="38"/>
        <v>1603056.0749999997</v>
      </c>
    </row>
    <row r="88" spans="1:31" ht="26.25" customHeight="1" x14ac:dyDescent="0.25">
      <c r="A88" s="34"/>
      <c r="B88" s="9"/>
      <c r="C88" s="9" t="s">
        <v>18</v>
      </c>
      <c r="D88" s="28">
        <v>1.68</v>
      </c>
      <c r="E88" s="28">
        <v>30096.43</v>
      </c>
      <c r="F88" s="28">
        <v>8042.732</v>
      </c>
      <c r="G88" s="28">
        <v>3968.7909999999988</v>
      </c>
      <c r="H88" s="10">
        <f>SUM(D88:G88)</f>
        <v>42109.633000000002</v>
      </c>
      <c r="I88" s="28"/>
      <c r="J88" s="28"/>
      <c r="K88" s="28"/>
      <c r="L88" s="28">
        <v>4752.9629999999997</v>
      </c>
      <c r="M88" s="11">
        <f>SUM(I88:L88)</f>
        <v>4752.9629999999997</v>
      </c>
      <c r="N88" s="7">
        <f t="shared" si="34"/>
        <v>1.68</v>
      </c>
      <c r="O88" s="7">
        <f t="shared" si="35"/>
        <v>30096.43</v>
      </c>
      <c r="P88" s="7">
        <f t="shared" si="36"/>
        <v>8042.732</v>
      </c>
      <c r="Q88" s="7">
        <f t="shared" si="37"/>
        <v>8721.753999999999</v>
      </c>
      <c r="R88" s="8">
        <f t="shared" si="38"/>
        <v>46862.596000000005</v>
      </c>
    </row>
    <row r="89" spans="1:31" ht="26.25" customHeight="1" x14ac:dyDescent="0.25">
      <c r="A89" s="34"/>
      <c r="B89" s="12" t="s">
        <v>26</v>
      </c>
      <c r="C89" s="12"/>
      <c r="D89" s="13">
        <v>1503412.3829999999</v>
      </c>
      <c r="E89" s="13">
        <v>31502.62</v>
      </c>
      <c r="F89" s="13">
        <v>9687.2260000000006</v>
      </c>
      <c r="G89" s="13">
        <v>100035.84899999999</v>
      </c>
      <c r="H89" s="13">
        <f t="shared" ref="H89" si="99">SUM(H87:H88)</f>
        <v>1644638.0779999997</v>
      </c>
      <c r="I89" s="13"/>
      <c r="J89" s="13"/>
      <c r="K89" s="13"/>
      <c r="L89" s="13">
        <v>5280.5929999999998</v>
      </c>
      <c r="M89" s="13">
        <f t="shared" ref="M89" si="100">SUM(M87:M88)</f>
        <v>5280.5929999999998</v>
      </c>
      <c r="N89" s="6">
        <f t="shared" ref="N89:N92" si="101">D89+I89</f>
        <v>1503412.3829999999</v>
      </c>
      <c r="O89" s="6">
        <f t="shared" ref="O89:O92" si="102">E89+J89</f>
        <v>31502.62</v>
      </c>
      <c r="P89" s="6">
        <f t="shared" ref="P89:P92" si="103">F89+K89</f>
        <v>9687.2260000000006</v>
      </c>
      <c r="Q89" s="6">
        <f t="shared" ref="Q89:Q92" si="104">G89+L89</f>
        <v>105316.44199999998</v>
      </c>
      <c r="R89" s="6">
        <f t="shared" ref="R89:R92" si="105">H89+M89</f>
        <v>1649918.6709999999</v>
      </c>
    </row>
    <row r="90" spans="1:31" ht="26.25" customHeight="1" x14ac:dyDescent="0.25">
      <c r="A90" s="34"/>
      <c r="B90" s="9" t="s">
        <v>7</v>
      </c>
      <c r="C90" s="9" t="s">
        <v>4</v>
      </c>
      <c r="D90" s="28">
        <v>64.099999999999994</v>
      </c>
      <c r="E90" s="28">
        <v>6384.6640000000007</v>
      </c>
      <c r="F90" s="28">
        <v>60353.483999999997</v>
      </c>
      <c r="G90" s="28">
        <v>12</v>
      </c>
      <c r="H90" s="10">
        <f>SUM(D90:G90)</f>
        <v>66814.247999999992</v>
      </c>
      <c r="I90" s="28">
        <v>396.96</v>
      </c>
      <c r="J90" s="28">
        <v>237976.07800000001</v>
      </c>
      <c r="K90" s="28">
        <v>129106.966</v>
      </c>
      <c r="L90" s="28"/>
      <c r="M90" s="11">
        <f>SUM(I90:L90)</f>
        <v>367480.00400000002</v>
      </c>
      <c r="N90" s="7">
        <f t="shared" si="101"/>
        <v>461.05999999999995</v>
      </c>
      <c r="O90" s="7">
        <f t="shared" si="102"/>
        <v>244360.742</v>
      </c>
      <c r="P90" s="7">
        <f t="shared" si="103"/>
        <v>189460.45</v>
      </c>
      <c r="Q90" s="7">
        <f t="shared" si="104"/>
        <v>12</v>
      </c>
      <c r="R90" s="8">
        <f t="shared" si="105"/>
        <v>434294.25199999998</v>
      </c>
    </row>
    <row r="91" spans="1:31" ht="26.25" customHeight="1" x14ac:dyDescent="0.25">
      <c r="A91" s="34"/>
      <c r="B91" s="9"/>
      <c r="C91" s="9" t="s">
        <v>18</v>
      </c>
      <c r="D91" s="28">
        <v>65339.646999999997</v>
      </c>
      <c r="E91" s="28">
        <v>704038.92700000014</v>
      </c>
      <c r="F91" s="28">
        <v>185413.61799999999</v>
      </c>
      <c r="G91" s="28"/>
      <c r="H91" s="10">
        <f>SUM(D91:G91)</f>
        <v>954792.19200000016</v>
      </c>
      <c r="I91" s="28">
        <v>24525.255000000001</v>
      </c>
      <c r="J91" s="28">
        <v>1099219.807</v>
      </c>
      <c r="K91" s="28">
        <v>424225.15</v>
      </c>
      <c r="L91" s="28"/>
      <c r="M91" s="11">
        <f>SUM(I91:L91)</f>
        <v>1547970.2119999998</v>
      </c>
      <c r="N91" s="7">
        <f t="shared" si="101"/>
        <v>89864.902000000002</v>
      </c>
      <c r="O91" s="7">
        <f t="shared" si="102"/>
        <v>1803258.7340000002</v>
      </c>
      <c r="P91" s="7">
        <f t="shared" si="103"/>
        <v>609638.76800000004</v>
      </c>
      <c r="Q91" s="7">
        <f t="shared" si="104"/>
        <v>0</v>
      </c>
      <c r="R91" s="8">
        <f t="shared" si="105"/>
        <v>2502762.4040000001</v>
      </c>
    </row>
    <row r="92" spans="1:31" ht="26.25" customHeight="1" x14ac:dyDescent="0.25">
      <c r="A92" s="34"/>
      <c r="B92" s="12" t="s">
        <v>26</v>
      </c>
      <c r="C92" s="12"/>
      <c r="D92" s="13">
        <v>65403.746999999996</v>
      </c>
      <c r="E92" s="13">
        <v>710423.59100000013</v>
      </c>
      <c r="F92" s="13">
        <v>245767.10199999998</v>
      </c>
      <c r="G92" s="13">
        <v>12</v>
      </c>
      <c r="H92" s="13">
        <f t="shared" ref="H92" si="106">SUM(H90:H91)</f>
        <v>1021606.4400000002</v>
      </c>
      <c r="I92" s="13">
        <v>24922.215</v>
      </c>
      <c r="J92" s="13">
        <v>1337195.885</v>
      </c>
      <c r="K92" s="13">
        <v>553332.11600000004</v>
      </c>
      <c r="L92" s="13"/>
      <c r="M92" s="13">
        <f t="shared" ref="M92" si="107">SUM(M90:M91)</f>
        <v>1915450.2159999998</v>
      </c>
      <c r="N92" s="6">
        <f t="shared" si="101"/>
        <v>90325.962</v>
      </c>
      <c r="O92" s="6">
        <f t="shared" si="102"/>
        <v>2047619.4760000003</v>
      </c>
      <c r="P92" s="6">
        <f t="shared" si="103"/>
        <v>799099.21799999999</v>
      </c>
      <c r="Q92" s="6">
        <f t="shared" si="104"/>
        <v>12</v>
      </c>
      <c r="R92" s="6">
        <f t="shared" si="105"/>
        <v>2937056.656</v>
      </c>
    </row>
    <row r="93" spans="1:31" ht="26.25" customHeight="1" x14ac:dyDescent="0.25">
      <c r="A93" s="34"/>
      <c r="B93" s="27" t="s">
        <v>27</v>
      </c>
      <c r="C93" s="14" t="s">
        <v>4</v>
      </c>
      <c r="D93" s="15">
        <f>SUM(D78,D81,D84,D87,D90)</f>
        <v>52526034.459000014</v>
      </c>
      <c r="E93" s="15">
        <f t="shared" ref="E93:M93" si="108">SUM(E78,E81,E84,E87,E90)</f>
        <v>34241300.202999994</v>
      </c>
      <c r="F93" s="15">
        <f t="shared" si="108"/>
        <v>6540448.3219999997</v>
      </c>
      <c r="G93" s="15">
        <f t="shared" si="108"/>
        <v>34961671.893002823</v>
      </c>
      <c r="H93" s="15">
        <f t="shared" si="108"/>
        <v>128269454.87700282</v>
      </c>
      <c r="I93" s="15">
        <f t="shared" si="108"/>
        <v>41997961.347999997</v>
      </c>
      <c r="J93" s="15">
        <f t="shared" si="108"/>
        <v>135513132.87900001</v>
      </c>
      <c r="K93" s="15">
        <f t="shared" si="108"/>
        <v>7823999.0229999982</v>
      </c>
      <c r="L93" s="15">
        <f t="shared" si="108"/>
        <v>13009854.62499997</v>
      </c>
      <c r="M93" s="15">
        <f t="shared" si="108"/>
        <v>198344947.87499997</v>
      </c>
      <c r="N93" s="15">
        <f t="shared" ref="N93:N113" si="109">D93+I93</f>
        <v>94523995.807000011</v>
      </c>
      <c r="O93" s="15">
        <f t="shared" ref="O93:O113" si="110">E93+J93</f>
        <v>169754433.08200002</v>
      </c>
      <c r="P93" s="15">
        <f t="shared" ref="P93:P113" si="111">F93+K93</f>
        <v>14364447.344999999</v>
      </c>
      <c r="Q93" s="15">
        <f t="shared" ref="Q93:Q113" si="112">G93+L93</f>
        <v>47971526.518002793</v>
      </c>
      <c r="R93" s="15">
        <f t="shared" ref="R93:R113" si="113">H93+M93</f>
        <v>326614402.75200278</v>
      </c>
    </row>
    <row r="94" spans="1:31" ht="26.25" customHeight="1" x14ac:dyDescent="0.25">
      <c r="A94" s="34"/>
      <c r="B94" s="14"/>
      <c r="C94" s="14" t="s">
        <v>18</v>
      </c>
      <c r="D94" s="15">
        <f>SUM(D79,D82,D85,D88,D91)</f>
        <v>154420628.84200004</v>
      </c>
      <c r="E94" s="15">
        <f t="shared" ref="E94:M94" si="114">SUM(E79,E82,E85,E88,E91)</f>
        <v>17043672.024</v>
      </c>
      <c r="F94" s="15">
        <f t="shared" si="114"/>
        <v>8682277.6960000023</v>
      </c>
      <c r="G94" s="15">
        <f t="shared" si="114"/>
        <v>40411117.51500085</v>
      </c>
      <c r="H94" s="15">
        <f t="shared" si="114"/>
        <v>220557696.0770008</v>
      </c>
      <c r="I94" s="15">
        <f t="shared" si="114"/>
        <v>340532089.90999997</v>
      </c>
      <c r="J94" s="15">
        <f t="shared" si="114"/>
        <v>45431764.107999995</v>
      </c>
      <c r="K94" s="15">
        <f t="shared" si="114"/>
        <v>22998839.365000002</v>
      </c>
      <c r="L94" s="15">
        <f t="shared" si="114"/>
        <v>12746871.610000214</v>
      </c>
      <c r="M94" s="15">
        <f t="shared" si="114"/>
        <v>421709564.99300015</v>
      </c>
      <c r="N94" s="15">
        <f t="shared" si="109"/>
        <v>494952718.75199997</v>
      </c>
      <c r="O94" s="15">
        <f t="shared" si="110"/>
        <v>62475436.131999999</v>
      </c>
      <c r="P94" s="15">
        <f t="shared" si="111"/>
        <v>31681117.061000004</v>
      </c>
      <c r="Q94" s="15">
        <f t="shared" si="112"/>
        <v>53157989.125001065</v>
      </c>
      <c r="R94" s="15">
        <f t="shared" si="113"/>
        <v>642267261.07000089</v>
      </c>
    </row>
    <row r="95" spans="1:31" s="18" customFormat="1" ht="26.25" customHeight="1" thickBot="1" x14ac:dyDescent="0.3">
      <c r="A95" s="35"/>
      <c r="B95" s="26"/>
      <c r="C95" s="16" t="s">
        <v>27</v>
      </c>
      <c r="D95" s="17">
        <f>SUM(D92,D89,D86,D83,D80)</f>
        <v>206946663.301</v>
      </c>
      <c r="E95" s="17">
        <f t="shared" ref="E95:M95" si="115">SUM(E92,E89,E86,E83,E80)</f>
        <v>51284972.226999998</v>
      </c>
      <c r="F95" s="17">
        <f t="shared" si="115"/>
        <v>15222726.018000001</v>
      </c>
      <c r="G95" s="17">
        <f t="shared" si="115"/>
        <v>75372789.408003658</v>
      </c>
      <c r="H95" s="17">
        <f t="shared" si="115"/>
        <v>348827150.95400369</v>
      </c>
      <c r="I95" s="17">
        <f t="shared" si="115"/>
        <v>382530051.25799996</v>
      </c>
      <c r="J95" s="17">
        <f t="shared" si="115"/>
        <v>180944896.98700005</v>
      </c>
      <c r="K95" s="17">
        <f t="shared" si="115"/>
        <v>30822838.387999997</v>
      </c>
      <c r="L95" s="17">
        <f t="shared" si="115"/>
        <v>25756726.235000182</v>
      </c>
      <c r="M95" s="17">
        <f t="shared" si="115"/>
        <v>620054512.86800003</v>
      </c>
      <c r="N95" s="17">
        <f t="shared" si="109"/>
        <v>589476714.55900002</v>
      </c>
      <c r="O95" s="17">
        <f t="shared" si="110"/>
        <v>232229869.21400005</v>
      </c>
      <c r="P95" s="17">
        <f t="shared" si="111"/>
        <v>46045564.405999996</v>
      </c>
      <c r="Q95" s="17">
        <f t="shared" si="112"/>
        <v>101129515.64300384</v>
      </c>
      <c r="R95" s="17">
        <f t="shared" si="113"/>
        <v>968881663.82200372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26.25" customHeight="1" x14ac:dyDescent="0.25">
      <c r="A96" s="33" t="s">
        <v>17</v>
      </c>
      <c r="B96" s="9" t="s">
        <v>22</v>
      </c>
      <c r="C96" s="9" t="s">
        <v>4</v>
      </c>
      <c r="D96" s="28">
        <v>36289163.649999999</v>
      </c>
      <c r="E96" s="28">
        <v>13910474.861</v>
      </c>
      <c r="F96" s="28">
        <v>2943162.533000004</v>
      </c>
      <c r="G96" s="28">
        <v>24823882.680004921</v>
      </c>
      <c r="H96" s="10">
        <f>SUM(D96:G96)</f>
        <v>77966683.724004924</v>
      </c>
      <c r="I96" s="28">
        <v>29739636.24000001</v>
      </c>
      <c r="J96" s="28">
        <v>26001860.203000002</v>
      </c>
      <c r="K96" s="28">
        <v>1235482.101</v>
      </c>
      <c r="L96" s="28">
        <v>8249139.1419999246</v>
      </c>
      <c r="M96" s="11">
        <f>SUM(I96:L96)</f>
        <v>65226117.685999937</v>
      </c>
      <c r="N96" s="7">
        <f t="shared" si="109"/>
        <v>66028799.890000008</v>
      </c>
      <c r="O96" s="7">
        <f t="shared" si="110"/>
        <v>39912335.064000003</v>
      </c>
      <c r="P96" s="7">
        <f t="shared" si="111"/>
        <v>4178644.6340000043</v>
      </c>
      <c r="Q96" s="7">
        <f t="shared" si="112"/>
        <v>33073021.822004847</v>
      </c>
      <c r="R96" s="8">
        <f t="shared" si="113"/>
        <v>143192801.41000485</v>
      </c>
    </row>
    <row r="97" spans="1:31" ht="26.25" customHeight="1" x14ac:dyDescent="0.25">
      <c r="A97" s="34"/>
      <c r="B97" s="9"/>
      <c r="C97" s="9" t="s">
        <v>18</v>
      </c>
      <c r="D97" s="28">
        <v>158072809.44699991</v>
      </c>
      <c r="E97" s="28">
        <v>5434166.4840000002</v>
      </c>
      <c r="F97" s="28">
        <v>9123347.6500000022</v>
      </c>
      <c r="G97" s="28">
        <v>35399258.440001018</v>
      </c>
      <c r="H97" s="10">
        <f>SUM(D97:G97)</f>
        <v>208029582.02100092</v>
      </c>
      <c r="I97" s="28">
        <v>352911679.01200002</v>
      </c>
      <c r="J97" s="28">
        <v>21903056.977000002</v>
      </c>
      <c r="K97" s="28">
        <v>17756725.870999999</v>
      </c>
      <c r="L97" s="28">
        <v>10183606.20200032</v>
      </c>
      <c r="M97" s="11">
        <f>SUM(I97:L97)</f>
        <v>402755068.06200033</v>
      </c>
      <c r="N97" s="7">
        <f t="shared" si="109"/>
        <v>510984488.45899993</v>
      </c>
      <c r="O97" s="7">
        <f t="shared" si="110"/>
        <v>27337223.461000003</v>
      </c>
      <c r="P97" s="7">
        <f t="shared" si="111"/>
        <v>26880073.521000002</v>
      </c>
      <c r="Q97" s="7">
        <f t="shared" si="112"/>
        <v>45582864.642001338</v>
      </c>
      <c r="R97" s="8">
        <f t="shared" si="113"/>
        <v>610784650.08300126</v>
      </c>
    </row>
    <row r="98" spans="1:31" ht="26.25" customHeight="1" x14ac:dyDescent="0.25">
      <c r="A98" s="34"/>
      <c r="B98" s="12" t="s">
        <v>26</v>
      </c>
      <c r="C98" s="12"/>
      <c r="D98" s="13">
        <v>194361973.09699991</v>
      </c>
      <c r="E98" s="13">
        <v>19344641.344999999</v>
      </c>
      <c r="F98" s="13">
        <v>12066510.183000006</v>
      </c>
      <c r="G98" s="13">
        <v>60223141.120005935</v>
      </c>
      <c r="H98" s="13">
        <f t="shared" ref="H98" si="116">SUM(H96:H97)</f>
        <v>285996265.74500585</v>
      </c>
      <c r="I98" s="13">
        <v>382651315.25200003</v>
      </c>
      <c r="J98" s="13">
        <v>47904917.180000007</v>
      </c>
      <c r="K98" s="13">
        <v>18992207.971999999</v>
      </c>
      <c r="L98" s="13">
        <v>18432745.344000243</v>
      </c>
      <c r="M98" s="13">
        <f t="shared" ref="M98" si="117">SUM(M96:M97)</f>
        <v>467981185.74800026</v>
      </c>
      <c r="N98" s="6">
        <f t="shared" si="109"/>
        <v>577013288.34899998</v>
      </c>
      <c r="O98" s="6">
        <f t="shared" si="110"/>
        <v>67249558.525000006</v>
      </c>
      <c r="P98" s="6">
        <f t="shared" si="111"/>
        <v>31058718.155000005</v>
      </c>
      <c r="Q98" s="6">
        <f t="shared" si="112"/>
        <v>78655886.464006186</v>
      </c>
      <c r="R98" s="6">
        <f t="shared" si="113"/>
        <v>753977451.49300611</v>
      </c>
    </row>
    <row r="99" spans="1:31" ht="26.25" customHeight="1" x14ac:dyDescent="0.25">
      <c r="A99" s="34"/>
      <c r="B99" s="9" t="s">
        <v>21</v>
      </c>
      <c r="C99" s="9" t="s">
        <v>4</v>
      </c>
      <c r="D99" s="28">
        <v>2702876.41</v>
      </c>
      <c r="E99" s="28">
        <v>2010631.3019999999</v>
      </c>
      <c r="F99" s="28">
        <v>819017.03500000003</v>
      </c>
      <c r="G99" s="28">
        <v>28233.76699999972</v>
      </c>
      <c r="H99" s="10">
        <f>SUM(D99:G99)</f>
        <v>5560758.5140000004</v>
      </c>
      <c r="I99" s="28">
        <v>6260717.5520000011</v>
      </c>
      <c r="J99" s="28">
        <v>2955635.5729999999</v>
      </c>
      <c r="K99" s="28">
        <v>2318487.348000003</v>
      </c>
      <c r="L99" s="28">
        <v>61101.739000000089</v>
      </c>
      <c r="M99" s="11">
        <f>SUM(I99:L99)</f>
        <v>11595942.212000003</v>
      </c>
      <c r="N99" s="7">
        <f t="shared" si="109"/>
        <v>8963593.9620000012</v>
      </c>
      <c r="O99" s="7">
        <f t="shared" si="110"/>
        <v>4966266.875</v>
      </c>
      <c r="P99" s="7">
        <f t="shared" si="111"/>
        <v>3137504.3830000032</v>
      </c>
      <c r="Q99" s="7">
        <f t="shared" si="112"/>
        <v>89335.505999999805</v>
      </c>
      <c r="R99" s="8">
        <f t="shared" si="113"/>
        <v>17156700.726000004</v>
      </c>
    </row>
    <row r="100" spans="1:31" ht="26.25" customHeight="1" x14ac:dyDescent="0.25">
      <c r="A100" s="34"/>
      <c r="B100" s="9"/>
      <c r="C100" s="9" t="s">
        <v>18</v>
      </c>
      <c r="D100" s="28">
        <v>2473710.5699999998</v>
      </c>
      <c r="E100" s="28">
        <v>644341.83100000001</v>
      </c>
      <c r="F100" s="28">
        <v>279971.21500000003</v>
      </c>
      <c r="G100" s="28">
        <v>68256.374999998894</v>
      </c>
      <c r="H100" s="10">
        <f>SUM(D100:G100)</f>
        <v>3466279.9909999985</v>
      </c>
      <c r="I100" s="28">
        <v>10561711.566</v>
      </c>
      <c r="J100" s="28">
        <v>4330209.3550000004</v>
      </c>
      <c r="K100" s="28">
        <v>3248336.343000005</v>
      </c>
      <c r="L100" s="28">
        <v>8342.1129999999957</v>
      </c>
      <c r="M100" s="11">
        <f>SUM(I100:L100)</f>
        <v>18148599.377000008</v>
      </c>
      <c r="N100" s="7">
        <f t="shared" si="109"/>
        <v>13035422.136</v>
      </c>
      <c r="O100" s="7">
        <f t="shared" si="110"/>
        <v>4974551.1860000007</v>
      </c>
      <c r="P100" s="7">
        <f t="shared" si="111"/>
        <v>3528307.5580000049</v>
      </c>
      <c r="Q100" s="7">
        <f t="shared" si="112"/>
        <v>76598.487999998892</v>
      </c>
      <c r="R100" s="8">
        <f t="shared" si="113"/>
        <v>21614879.368000008</v>
      </c>
    </row>
    <row r="101" spans="1:31" ht="26.25" customHeight="1" thickBot="1" x14ac:dyDescent="0.3">
      <c r="A101" s="34"/>
      <c r="B101" s="12" t="s">
        <v>26</v>
      </c>
      <c r="C101" s="12"/>
      <c r="D101" s="13">
        <v>5176586.9800000004</v>
      </c>
      <c r="E101" s="13">
        <v>2654973.1329999999</v>
      </c>
      <c r="F101" s="13">
        <v>1098988.25</v>
      </c>
      <c r="G101" s="13">
        <v>96490.14199999861</v>
      </c>
      <c r="H101" s="13">
        <f t="shared" ref="H101" si="118">SUM(H99:H100)</f>
        <v>9027038.504999999</v>
      </c>
      <c r="I101" s="13">
        <v>16822429.118000001</v>
      </c>
      <c r="J101" s="13">
        <v>7285844.9280000003</v>
      </c>
      <c r="K101" s="13">
        <v>5566823.691000008</v>
      </c>
      <c r="L101" s="13">
        <v>69443.852000000086</v>
      </c>
      <c r="M101" s="13">
        <f t="shared" ref="M101" si="119">SUM(M99:M100)</f>
        <v>29744541.589000009</v>
      </c>
      <c r="N101" s="6">
        <f t="shared" si="109"/>
        <v>21999016.098000001</v>
      </c>
      <c r="O101" s="6">
        <f t="shared" si="110"/>
        <v>9940818.0610000007</v>
      </c>
      <c r="P101" s="6">
        <f t="shared" si="111"/>
        <v>6665811.941000008</v>
      </c>
      <c r="Q101" s="6">
        <f t="shared" si="112"/>
        <v>165933.9939999987</v>
      </c>
      <c r="R101" s="6">
        <f t="shared" si="113"/>
        <v>38771580.094000012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ht="26.25" customHeight="1" x14ac:dyDescent="0.25">
      <c r="A102" s="34"/>
      <c r="B102" s="9" t="s">
        <v>20</v>
      </c>
      <c r="C102" s="9" t="s">
        <v>4</v>
      </c>
      <c r="D102" s="28">
        <v>5668162.4040000001</v>
      </c>
      <c r="E102" s="28">
        <v>18617539.614</v>
      </c>
      <c r="F102" s="28">
        <v>1700299.575</v>
      </c>
      <c r="G102" s="28">
        <v>6795475.1610000152</v>
      </c>
      <c r="H102" s="10">
        <f>SUM(D102:G102)</f>
        <v>32781476.754000016</v>
      </c>
      <c r="I102" s="28">
        <v>10468754.779999999</v>
      </c>
      <c r="J102" s="28">
        <v>99305247.215999976</v>
      </c>
      <c r="K102" s="28">
        <v>3281886.054</v>
      </c>
      <c r="L102" s="28">
        <v>3531000.5610000039</v>
      </c>
      <c r="M102" s="11">
        <f>SUM(I102:L102)</f>
        <v>116586888.61099999</v>
      </c>
      <c r="N102" s="7">
        <f t="shared" si="109"/>
        <v>16136917.184</v>
      </c>
      <c r="O102" s="7">
        <f t="shared" si="110"/>
        <v>117922786.82999998</v>
      </c>
      <c r="P102" s="7">
        <f t="shared" si="111"/>
        <v>4982185.6289999997</v>
      </c>
      <c r="Q102" s="7">
        <f t="shared" si="112"/>
        <v>10326475.72200002</v>
      </c>
      <c r="R102" s="8">
        <f t="shared" si="113"/>
        <v>149368365.36500001</v>
      </c>
    </row>
    <row r="103" spans="1:31" ht="26.25" customHeight="1" x14ac:dyDescent="0.25">
      <c r="A103" s="34"/>
      <c r="B103" s="9"/>
      <c r="C103" s="9" t="s">
        <v>18</v>
      </c>
      <c r="D103" s="28">
        <v>1342891.9110000001</v>
      </c>
      <c r="E103" s="28">
        <v>11944718.085999999</v>
      </c>
      <c r="F103" s="28">
        <v>466016.42700000003</v>
      </c>
      <c r="G103" s="28">
        <v>6722037.9389996296</v>
      </c>
      <c r="H103" s="10">
        <f>SUM(D103:G103)</f>
        <v>20475664.362999629</v>
      </c>
      <c r="I103" s="28">
        <v>14421757.604</v>
      </c>
      <c r="J103" s="28">
        <v>17763219.588000011</v>
      </c>
      <c r="K103" s="28">
        <v>4259640.2449999992</v>
      </c>
      <c r="L103" s="28">
        <v>4483802.9640000248</v>
      </c>
      <c r="M103" s="11">
        <f>SUM(I103:L103)</f>
        <v>40928420.40100003</v>
      </c>
      <c r="N103" s="7">
        <f t="shared" si="109"/>
        <v>15764649.515000001</v>
      </c>
      <c r="O103" s="7">
        <f t="shared" si="110"/>
        <v>29707937.67400001</v>
      </c>
      <c r="P103" s="7">
        <f t="shared" si="111"/>
        <v>4725656.6719999993</v>
      </c>
      <c r="Q103" s="7">
        <f t="shared" si="112"/>
        <v>11205840.902999654</v>
      </c>
      <c r="R103" s="8">
        <f t="shared" si="113"/>
        <v>61404084.763999656</v>
      </c>
    </row>
    <row r="104" spans="1:31" ht="26.25" customHeight="1" x14ac:dyDescent="0.25">
      <c r="A104" s="34"/>
      <c r="B104" s="12" t="s">
        <v>26</v>
      </c>
      <c r="C104" s="12"/>
      <c r="D104" s="13">
        <v>7011054.3150000004</v>
      </c>
      <c r="E104" s="13">
        <v>30562257.699999999</v>
      </c>
      <c r="F104" s="13">
        <v>2166316.0019999999</v>
      </c>
      <c r="G104" s="13">
        <v>13517513.099999644</v>
      </c>
      <c r="H104" s="13">
        <f t="shared" ref="H104" si="120">SUM(H102:H103)</f>
        <v>53257141.116999641</v>
      </c>
      <c r="I104" s="13">
        <v>24890512.384</v>
      </c>
      <c r="J104" s="13">
        <v>117068466.80399999</v>
      </c>
      <c r="K104" s="13">
        <v>7541526.2989999987</v>
      </c>
      <c r="L104" s="13">
        <v>8014803.5250000283</v>
      </c>
      <c r="M104" s="13">
        <f t="shared" ref="M104" si="121">SUM(M102:M103)</f>
        <v>157515309.01200002</v>
      </c>
      <c r="N104" s="6">
        <f t="shared" si="109"/>
        <v>31901566.699000001</v>
      </c>
      <c r="O104" s="6">
        <f t="shared" si="110"/>
        <v>147630724.50399998</v>
      </c>
      <c r="P104" s="6">
        <f t="shared" si="111"/>
        <v>9707842.300999999</v>
      </c>
      <c r="Q104" s="6">
        <f t="shared" si="112"/>
        <v>21532316.624999672</v>
      </c>
      <c r="R104" s="6">
        <f t="shared" si="113"/>
        <v>210772450.12899965</v>
      </c>
    </row>
    <row r="105" spans="1:31" ht="26.25" customHeight="1" x14ac:dyDescent="0.25">
      <c r="A105" s="34"/>
      <c r="B105" s="9" t="s">
        <v>19</v>
      </c>
      <c r="C105" s="9" t="s">
        <v>4</v>
      </c>
      <c r="D105" s="28">
        <v>2174068.1</v>
      </c>
      <c r="E105" s="28">
        <v>1802.1</v>
      </c>
      <c r="F105" s="28">
        <v>873.68100000000004</v>
      </c>
      <c r="G105" s="28">
        <v>72602.161999999982</v>
      </c>
      <c r="H105" s="10">
        <f>SUM(D105:G105)</f>
        <v>2249346.0430000001</v>
      </c>
      <c r="I105" s="28"/>
      <c r="J105" s="28"/>
      <c r="K105" s="28"/>
      <c r="L105" s="28">
        <v>1063.9849999999999</v>
      </c>
      <c r="M105" s="11">
        <f>SUM(I105:L105)</f>
        <v>1063.9849999999999</v>
      </c>
      <c r="N105" s="7">
        <f t="shared" si="109"/>
        <v>2174068.1</v>
      </c>
      <c r="O105" s="7">
        <f t="shared" si="110"/>
        <v>1802.1</v>
      </c>
      <c r="P105" s="7">
        <f t="shared" si="111"/>
        <v>873.68100000000004</v>
      </c>
      <c r="Q105" s="7">
        <f t="shared" si="112"/>
        <v>73666.146999999983</v>
      </c>
      <c r="R105" s="8">
        <f t="shared" si="113"/>
        <v>2250410.0279999999</v>
      </c>
    </row>
    <row r="106" spans="1:31" ht="26.25" customHeight="1" x14ac:dyDescent="0.25">
      <c r="A106" s="34"/>
      <c r="B106" s="9"/>
      <c r="C106" s="9" t="s">
        <v>18</v>
      </c>
      <c r="D106" s="28"/>
      <c r="E106" s="28">
        <v>25983.449000000001</v>
      </c>
      <c r="F106" s="28">
        <v>7178.1059999999998</v>
      </c>
      <c r="G106" s="28">
        <v>569.85899999999992</v>
      </c>
      <c r="H106" s="10">
        <f>SUM(D106:G106)</f>
        <v>33731.413999999997</v>
      </c>
      <c r="I106" s="28"/>
      <c r="J106" s="28"/>
      <c r="K106" s="28"/>
      <c r="L106" s="28">
        <v>501.85899999999998</v>
      </c>
      <c r="M106" s="11">
        <f>SUM(I106:L106)</f>
        <v>501.85899999999998</v>
      </c>
      <c r="N106" s="7">
        <f t="shared" si="109"/>
        <v>0</v>
      </c>
      <c r="O106" s="7">
        <f t="shared" si="110"/>
        <v>25983.449000000001</v>
      </c>
      <c r="P106" s="7">
        <f t="shared" si="111"/>
        <v>7178.1059999999998</v>
      </c>
      <c r="Q106" s="7">
        <f t="shared" si="112"/>
        <v>1071.7179999999998</v>
      </c>
      <c r="R106" s="8">
        <f t="shared" si="113"/>
        <v>34233.272999999994</v>
      </c>
    </row>
    <row r="107" spans="1:31" ht="26.25" customHeight="1" x14ac:dyDescent="0.25">
      <c r="A107" s="34"/>
      <c r="B107" s="12" t="s">
        <v>26</v>
      </c>
      <c r="C107" s="12"/>
      <c r="D107" s="13">
        <v>2174068.1</v>
      </c>
      <c r="E107" s="13">
        <v>27785.548999999999</v>
      </c>
      <c r="F107" s="13">
        <v>8051.7870000000003</v>
      </c>
      <c r="G107" s="13">
        <v>73172.020999999979</v>
      </c>
      <c r="H107" s="13">
        <f t="shared" ref="H107" si="122">SUM(H105:H106)</f>
        <v>2283077.4569999999</v>
      </c>
      <c r="I107" s="13"/>
      <c r="J107" s="13"/>
      <c r="K107" s="13"/>
      <c r="L107" s="13">
        <v>1565.8439999999998</v>
      </c>
      <c r="M107" s="13">
        <f t="shared" ref="M107" si="123">SUM(M105:M106)</f>
        <v>1565.8439999999998</v>
      </c>
      <c r="N107" s="6">
        <f t="shared" si="109"/>
        <v>2174068.1</v>
      </c>
      <c r="O107" s="6">
        <f t="shared" si="110"/>
        <v>27785.548999999999</v>
      </c>
      <c r="P107" s="6">
        <f t="shared" si="111"/>
        <v>8051.7870000000003</v>
      </c>
      <c r="Q107" s="6">
        <f t="shared" si="112"/>
        <v>74737.864999999976</v>
      </c>
      <c r="R107" s="6">
        <f t="shared" si="113"/>
        <v>2284643.301</v>
      </c>
    </row>
    <row r="108" spans="1:31" ht="26.25" customHeight="1" x14ac:dyDescent="0.25">
      <c r="A108" s="34"/>
      <c r="B108" s="9" t="s">
        <v>7</v>
      </c>
      <c r="C108" s="9" t="s">
        <v>4</v>
      </c>
      <c r="D108" s="28"/>
      <c r="E108" s="28">
        <v>38474.106</v>
      </c>
      <c r="F108" s="28">
        <v>24216.684000000001</v>
      </c>
      <c r="G108" s="28"/>
      <c r="H108" s="10">
        <f>SUM(D108:G108)</f>
        <v>62690.79</v>
      </c>
      <c r="I108" s="28"/>
      <c r="J108" s="28">
        <v>92746.493000000002</v>
      </c>
      <c r="K108" s="28">
        <v>92070.717999999993</v>
      </c>
      <c r="L108" s="28"/>
      <c r="M108" s="11">
        <f>SUM(I108:L108)</f>
        <v>184817.21100000001</v>
      </c>
      <c r="N108" s="7">
        <f t="shared" si="109"/>
        <v>0</v>
      </c>
      <c r="O108" s="7">
        <f t="shared" si="110"/>
        <v>131220.59899999999</v>
      </c>
      <c r="P108" s="7">
        <f t="shared" si="111"/>
        <v>116287.402</v>
      </c>
      <c r="Q108" s="7">
        <f t="shared" si="112"/>
        <v>0</v>
      </c>
      <c r="R108" s="8">
        <f t="shared" si="113"/>
        <v>247508.00100000002</v>
      </c>
    </row>
    <row r="109" spans="1:31" ht="26.25" customHeight="1" x14ac:dyDescent="0.25">
      <c r="A109" s="34"/>
      <c r="B109" s="9"/>
      <c r="C109" s="9" t="s">
        <v>18</v>
      </c>
      <c r="D109" s="28">
        <v>21171.3</v>
      </c>
      <c r="E109" s="28">
        <v>802242.03199999977</v>
      </c>
      <c r="F109" s="28">
        <v>186261.78099999999</v>
      </c>
      <c r="G109" s="28"/>
      <c r="H109" s="10">
        <f>SUM(D109:G109)</f>
        <v>1009675.1129999998</v>
      </c>
      <c r="I109" s="28">
        <v>9141.49</v>
      </c>
      <c r="J109" s="28">
        <v>1096525.3959999999</v>
      </c>
      <c r="K109" s="28">
        <v>135671.17800000001</v>
      </c>
      <c r="L109" s="28"/>
      <c r="M109" s="11">
        <f>SUM(I109:L109)</f>
        <v>1241338.064</v>
      </c>
      <c r="N109" s="7">
        <f t="shared" si="109"/>
        <v>30312.79</v>
      </c>
      <c r="O109" s="7">
        <f t="shared" si="110"/>
        <v>1898767.4279999998</v>
      </c>
      <c r="P109" s="7">
        <f t="shared" si="111"/>
        <v>321932.95900000003</v>
      </c>
      <c r="Q109" s="7">
        <f t="shared" si="112"/>
        <v>0</v>
      </c>
      <c r="R109" s="8">
        <f t="shared" si="113"/>
        <v>2251013.1769999997</v>
      </c>
    </row>
    <row r="110" spans="1:31" ht="26.25" customHeight="1" x14ac:dyDescent="0.25">
      <c r="A110" s="34"/>
      <c r="B110" s="4" t="s">
        <v>26</v>
      </c>
      <c r="C110" s="4"/>
      <c r="D110" s="6">
        <v>21171.3</v>
      </c>
      <c r="E110" s="6">
        <v>840716.1379999998</v>
      </c>
      <c r="F110" s="6">
        <v>210478.465</v>
      </c>
      <c r="G110" s="6"/>
      <c r="H110" s="6">
        <f t="shared" ref="H110:R110" si="124">SUM(H108:H109)</f>
        <v>1072365.9029999997</v>
      </c>
      <c r="I110" s="6">
        <v>9141.49</v>
      </c>
      <c r="J110" s="6">
        <v>1189271.889</v>
      </c>
      <c r="K110" s="6">
        <v>227741.89600000001</v>
      </c>
      <c r="L110" s="6"/>
      <c r="M110" s="6">
        <f t="shared" si="124"/>
        <v>1426155.2749999999</v>
      </c>
      <c r="N110" s="6">
        <f t="shared" si="124"/>
        <v>30312.79</v>
      </c>
      <c r="O110" s="6">
        <f t="shared" si="124"/>
        <v>2029988.0269999998</v>
      </c>
      <c r="P110" s="6">
        <f t="shared" si="124"/>
        <v>438220.36100000003</v>
      </c>
      <c r="Q110" s="6">
        <f t="shared" si="124"/>
        <v>0</v>
      </c>
      <c r="R110" s="6">
        <f t="shared" si="124"/>
        <v>2498521.1779999998</v>
      </c>
    </row>
    <row r="111" spans="1:31" ht="26.25" customHeight="1" x14ac:dyDescent="0.25">
      <c r="A111" s="34"/>
      <c r="B111" s="27" t="s">
        <v>27</v>
      </c>
      <c r="C111" s="14" t="s">
        <v>4</v>
      </c>
      <c r="D111" s="15">
        <f>SUM(D96,D99,D102,D105,D108)</f>
        <v>46834270.564000003</v>
      </c>
      <c r="E111" s="15">
        <f t="shared" ref="E111:M111" si="125">SUM(E96,E99,E102,E105,E108)</f>
        <v>34578921.982999995</v>
      </c>
      <c r="F111" s="15">
        <f t="shared" si="125"/>
        <v>5487569.5080000041</v>
      </c>
      <c r="G111" s="15">
        <f t="shared" si="125"/>
        <v>31720193.770004936</v>
      </c>
      <c r="H111" s="15">
        <f t="shared" si="125"/>
        <v>118620955.82500494</v>
      </c>
      <c r="I111" s="15">
        <f t="shared" si="125"/>
        <v>46469108.572000012</v>
      </c>
      <c r="J111" s="15">
        <f t="shared" si="125"/>
        <v>128355489.48499998</v>
      </c>
      <c r="K111" s="15">
        <f t="shared" si="125"/>
        <v>6927926.2210000027</v>
      </c>
      <c r="L111" s="15">
        <f t="shared" si="125"/>
        <v>11842305.426999928</v>
      </c>
      <c r="M111" s="15">
        <f t="shared" si="125"/>
        <v>193594829.70499995</v>
      </c>
      <c r="N111" s="15">
        <f t="shared" si="109"/>
        <v>93303379.136000007</v>
      </c>
      <c r="O111" s="15">
        <f t="shared" si="110"/>
        <v>162934411.46799999</v>
      </c>
      <c r="P111" s="15">
        <f t="shared" si="111"/>
        <v>12415495.729000006</v>
      </c>
      <c r="Q111" s="15">
        <f t="shared" si="112"/>
        <v>43562499.197004862</v>
      </c>
      <c r="R111" s="15">
        <f t="shared" si="113"/>
        <v>312215785.53000486</v>
      </c>
    </row>
    <row r="112" spans="1:31" ht="26.25" customHeight="1" x14ac:dyDescent="0.25">
      <c r="A112" s="34"/>
      <c r="B112" s="14"/>
      <c r="C112" s="14" t="s">
        <v>18</v>
      </c>
      <c r="D112" s="15">
        <f>SUM(D97,D100,D103,D106,D109)</f>
        <v>161910583.22799993</v>
      </c>
      <c r="E112" s="15">
        <f t="shared" ref="E112:M112" si="126">SUM(E97,E100,E103,E106,E109)</f>
        <v>18851451.882000003</v>
      </c>
      <c r="F112" s="15">
        <f t="shared" si="126"/>
        <v>10062775.179000001</v>
      </c>
      <c r="G112" s="15">
        <f t="shared" si="126"/>
        <v>42190122.613000646</v>
      </c>
      <c r="H112" s="15">
        <f t="shared" si="126"/>
        <v>233014932.90200055</v>
      </c>
      <c r="I112" s="15">
        <f t="shared" si="126"/>
        <v>377904289.67199999</v>
      </c>
      <c r="J112" s="15">
        <f t="shared" si="126"/>
        <v>45093011.316000015</v>
      </c>
      <c r="K112" s="15">
        <f t="shared" si="126"/>
        <v>25400373.637000006</v>
      </c>
      <c r="L112" s="15">
        <f t="shared" si="126"/>
        <v>14676253.138000345</v>
      </c>
      <c r="M112" s="15">
        <f t="shared" si="126"/>
        <v>463073927.76300043</v>
      </c>
      <c r="N112" s="15">
        <f t="shared" si="109"/>
        <v>539814872.89999986</v>
      </c>
      <c r="O112" s="15">
        <f t="shared" si="110"/>
        <v>63944463.198000014</v>
      </c>
      <c r="P112" s="15">
        <f t="shared" si="111"/>
        <v>35463148.816000007</v>
      </c>
      <c r="Q112" s="15">
        <f t="shared" si="112"/>
        <v>56866375.751000993</v>
      </c>
      <c r="R112" s="15">
        <f t="shared" si="113"/>
        <v>696088860.66500092</v>
      </c>
    </row>
    <row r="113" spans="1:31" s="18" customFormat="1" ht="26.25" customHeight="1" thickBot="1" x14ac:dyDescent="0.3">
      <c r="A113" s="35"/>
      <c r="B113" s="26"/>
      <c r="C113" s="16" t="s">
        <v>27</v>
      </c>
      <c r="D113" s="17">
        <f>SUM(D110,D107,D104,D101,D98)</f>
        <v>208744853.79199991</v>
      </c>
      <c r="E113" s="17">
        <f t="shared" ref="E113:M113" si="127">SUM(E110,E107,E104,E101,E98)</f>
        <v>53430373.864999995</v>
      </c>
      <c r="F113" s="17">
        <f t="shared" si="127"/>
        <v>15550344.687000006</v>
      </c>
      <c r="G113" s="17">
        <f t="shared" si="127"/>
        <v>73910316.383005574</v>
      </c>
      <c r="H113" s="17">
        <f t="shared" si="127"/>
        <v>351635888.72700548</v>
      </c>
      <c r="I113" s="17">
        <f t="shared" si="127"/>
        <v>424373398.24400002</v>
      </c>
      <c r="J113" s="17">
        <f t="shared" si="127"/>
        <v>173448500.801</v>
      </c>
      <c r="K113" s="17">
        <f t="shared" si="127"/>
        <v>32328299.858000007</v>
      </c>
      <c r="L113" s="17">
        <f t="shared" si="127"/>
        <v>26518558.56500027</v>
      </c>
      <c r="M113" s="17">
        <f t="shared" si="127"/>
        <v>656668757.46800029</v>
      </c>
      <c r="N113" s="17">
        <f t="shared" si="109"/>
        <v>633118252.03599989</v>
      </c>
      <c r="O113" s="17">
        <f t="shared" si="110"/>
        <v>226878874.66600001</v>
      </c>
      <c r="P113" s="17">
        <f t="shared" si="111"/>
        <v>47878644.545000017</v>
      </c>
      <c r="Q113" s="17">
        <f t="shared" si="112"/>
        <v>100428874.94800584</v>
      </c>
      <c r="R113" s="17">
        <f t="shared" si="113"/>
        <v>1008304646.1950058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26.25" customHeight="1" x14ac:dyDescent="0.25">
      <c r="A114" s="33">
        <v>2016</v>
      </c>
      <c r="B114" s="9" t="s">
        <v>22</v>
      </c>
      <c r="C114" s="9" t="s">
        <v>4</v>
      </c>
      <c r="D114" s="28">
        <v>39259748.126999997</v>
      </c>
      <c r="E114" s="28">
        <v>16486212.613999991</v>
      </c>
      <c r="F114" s="28">
        <v>2027012.0430000001</v>
      </c>
      <c r="G114" s="28">
        <v>21332757.202994801</v>
      </c>
      <c r="H114" s="10">
        <f>SUM(D114:G114)</f>
        <v>79105729.986994788</v>
      </c>
      <c r="I114" s="28">
        <v>27538049.719000001</v>
      </c>
      <c r="J114" s="28">
        <v>19027373.828000002</v>
      </c>
      <c r="K114" s="28">
        <v>850432.2300000001</v>
      </c>
      <c r="L114" s="28">
        <v>9150908.1780000478</v>
      </c>
      <c r="M114" s="11">
        <f>SUM(I114:L114)</f>
        <v>56566763.95500005</v>
      </c>
      <c r="N114" s="7">
        <f t="shared" ref="N114:N125" si="128">D114+I114</f>
        <v>66797797.846000001</v>
      </c>
      <c r="O114" s="7">
        <f t="shared" ref="O114:O125" si="129">E114+J114</f>
        <v>35513586.441999994</v>
      </c>
      <c r="P114" s="7">
        <f t="shared" ref="P114:P125" si="130">F114+K114</f>
        <v>2877444.273</v>
      </c>
      <c r="Q114" s="7">
        <f t="shared" ref="Q114:Q125" si="131">G114+L114</f>
        <v>30483665.380994849</v>
      </c>
      <c r="R114" s="8">
        <f t="shared" ref="R114:R125" si="132">H114+M114</f>
        <v>135672493.94199485</v>
      </c>
    </row>
    <row r="115" spans="1:31" ht="26.25" customHeight="1" x14ac:dyDescent="0.25">
      <c r="A115" s="34"/>
      <c r="B115" s="9"/>
      <c r="C115" s="9" t="s">
        <v>18</v>
      </c>
      <c r="D115" s="28">
        <v>148566505.75199991</v>
      </c>
      <c r="E115" s="28">
        <v>5512566.4440000011</v>
      </c>
      <c r="F115" s="28">
        <v>9940890.8939999975</v>
      </c>
      <c r="G115" s="28">
        <v>34086334.275000893</v>
      </c>
      <c r="H115" s="10">
        <f>SUM(D115:G115)</f>
        <v>198106297.36500081</v>
      </c>
      <c r="I115" s="28">
        <v>354211906.10500002</v>
      </c>
      <c r="J115" s="28">
        <v>25037095.793000001</v>
      </c>
      <c r="K115" s="28">
        <v>17793649.71800001</v>
      </c>
      <c r="L115" s="28">
        <v>12640670.120000031</v>
      </c>
      <c r="M115" s="11">
        <f>SUM(I115:L115)</f>
        <v>409683321.736</v>
      </c>
      <c r="N115" s="7">
        <f t="shared" si="128"/>
        <v>502778411.85699993</v>
      </c>
      <c r="O115" s="7">
        <f t="shared" si="129"/>
        <v>30549662.237000003</v>
      </c>
      <c r="P115" s="7">
        <f t="shared" si="130"/>
        <v>27734540.612000007</v>
      </c>
      <c r="Q115" s="7">
        <f t="shared" si="131"/>
        <v>46727004.39500092</v>
      </c>
      <c r="R115" s="8">
        <f t="shared" si="132"/>
        <v>607789619.10100079</v>
      </c>
    </row>
    <row r="116" spans="1:31" ht="26.25" customHeight="1" x14ac:dyDescent="0.25">
      <c r="A116" s="34"/>
      <c r="B116" s="12" t="s">
        <v>26</v>
      </c>
      <c r="C116" s="12"/>
      <c r="D116" s="13">
        <v>187826253.87899992</v>
      </c>
      <c r="E116" s="13">
        <v>21998779.057999991</v>
      </c>
      <c r="F116" s="13">
        <v>11967902.936999997</v>
      </c>
      <c r="G116" s="13">
        <v>55419091.477995694</v>
      </c>
      <c r="H116" s="13">
        <f t="shared" ref="H116" si="133">SUM(H114:H115)</f>
        <v>277212027.35199559</v>
      </c>
      <c r="I116" s="13">
        <v>381749955.824</v>
      </c>
      <c r="J116" s="13">
        <v>44064469.621000007</v>
      </c>
      <c r="K116" s="13">
        <v>18644081.94800001</v>
      </c>
      <c r="L116" s="13">
        <v>21791578.298000079</v>
      </c>
      <c r="M116" s="13">
        <f t="shared" ref="M116" si="134">SUM(M114:M115)</f>
        <v>466250085.69100004</v>
      </c>
      <c r="N116" s="6">
        <f t="shared" si="128"/>
        <v>569576209.70299995</v>
      </c>
      <c r="O116" s="6">
        <f t="shared" si="129"/>
        <v>66063248.678999998</v>
      </c>
      <c r="P116" s="6">
        <f t="shared" si="130"/>
        <v>30611984.885000005</v>
      </c>
      <c r="Q116" s="6">
        <f t="shared" si="131"/>
        <v>77210669.775995776</v>
      </c>
      <c r="R116" s="6">
        <f t="shared" si="132"/>
        <v>743462113.04299569</v>
      </c>
    </row>
    <row r="117" spans="1:31" ht="26.25" customHeight="1" x14ac:dyDescent="0.25">
      <c r="A117" s="34"/>
      <c r="B117" s="9" t="s">
        <v>21</v>
      </c>
      <c r="C117" s="9" t="s">
        <v>4</v>
      </c>
      <c r="D117" s="28">
        <v>2558887.6460000002</v>
      </c>
      <c r="E117" s="28">
        <v>1995897.844</v>
      </c>
      <c r="F117" s="28">
        <v>1500646.835</v>
      </c>
      <c r="G117" s="28">
        <v>147669.8349999997</v>
      </c>
      <c r="H117" s="10">
        <f>SUM(D117:G117)</f>
        <v>6203102.1600000001</v>
      </c>
      <c r="I117" s="28">
        <v>7861821.375</v>
      </c>
      <c r="J117" s="28">
        <v>2911860.702</v>
      </c>
      <c r="K117" s="28">
        <v>2330296.428000004</v>
      </c>
      <c r="L117" s="28">
        <v>80041.494000000137</v>
      </c>
      <c r="M117" s="11">
        <f>SUM(I117:L117)</f>
        <v>13184019.999000004</v>
      </c>
      <c r="N117" s="7">
        <f t="shared" ref="N117:N118" si="135">D117+I117</f>
        <v>10420709.021</v>
      </c>
      <c r="O117" s="7">
        <f t="shared" ref="O117:O118" si="136">E117+J117</f>
        <v>4907758.5460000001</v>
      </c>
      <c r="P117" s="7">
        <f t="shared" ref="P117:P118" si="137">F117+K117</f>
        <v>3830943.263000004</v>
      </c>
      <c r="Q117" s="7">
        <f t="shared" ref="Q117:Q118" si="138">G117+L117</f>
        <v>227711.32899999985</v>
      </c>
      <c r="R117" s="8">
        <f t="shared" ref="R117:R118" si="139">H117+M117</f>
        <v>19387122.159000002</v>
      </c>
    </row>
    <row r="118" spans="1:31" ht="26.25" customHeight="1" x14ac:dyDescent="0.25">
      <c r="A118" s="34"/>
      <c r="B118" s="9"/>
      <c r="C118" s="9" t="s">
        <v>18</v>
      </c>
      <c r="D118" s="28">
        <v>2622410.0699999989</v>
      </c>
      <c r="E118" s="28">
        <v>468549.72300000011</v>
      </c>
      <c r="F118" s="28">
        <v>310487.74200000003</v>
      </c>
      <c r="G118" s="28">
        <v>81934.670999999944</v>
      </c>
      <c r="H118" s="10">
        <f>SUM(D118:G118)</f>
        <v>3483382.2059999993</v>
      </c>
      <c r="I118" s="28">
        <v>10519183.721999999</v>
      </c>
      <c r="J118" s="28">
        <v>4090940.8539999989</v>
      </c>
      <c r="K118" s="28">
        <v>3854832.922000004</v>
      </c>
      <c r="L118" s="28">
        <v>21814.28399999996</v>
      </c>
      <c r="M118" s="11">
        <f>SUM(I118:L118)</f>
        <v>18486771.782000002</v>
      </c>
      <c r="N118" s="7">
        <f t="shared" si="135"/>
        <v>13141593.791999998</v>
      </c>
      <c r="O118" s="7">
        <f t="shared" si="136"/>
        <v>4559490.5769999987</v>
      </c>
      <c r="P118" s="7">
        <f t="shared" si="137"/>
        <v>4165320.6640000041</v>
      </c>
      <c r="Q118" s="7">
        <f t="shared" si="138"/>
        <v>103748.9549999999</v>
      </c>
      <c r="R118" s="8">
        <f t="shared" si="139"/>
        <v>21970153.988000002</v>
      </c>
    </row>
    <row r="119" spans="1:31" ht="26.25" customHeight="1" thickBot="1" x14ac:dyDescent="0.3">
      <c r="A119" s="34"/>
      <c r="B119" s="12" t="s">
        <v>26</v>
      </c>
      <c r="C119" s="12"/>
      <c r="D119" s="13">
        <v>5181297.7159999991</v>
      </c>
      <c r="E119" s="13">
        <v>2464447.5670000003</v>
      </c>
      <c r="F119" s="13">
        <v>1811134.577</v>
      </c>
      <c r="G119" s="13">
        <v>229604.50599999964</v>
      </c>
      <c r="H119" s="13">
        <f t="shared" ref="H119" si="140">SUM(H117:H118)</f>
        <v>9686484.3660000004</v>
      </c>
      <c r="I119" s="13">
        <v>18381005.096999999</v>
      </c>
      <c r="J119" s="13">
        <v>7002801.5559999989</v>
      </c>
      <c r="K119" s="13">
        <v>6185129.350000008</v>
      </c>
      <c r="L119" s="13">
        <v>101855.77800000009</v>
      </c>
      <c r="M119" s="13">
        <f t="shared" ref="M119" si="141">SUM(M117:M118)</f>
        <v>31670791.781000003</v>
      </c>
      <c r="N119" s="6">
        <f t="shared" si="128"/>
        <v>23562302.812999997</v>
      </c>
      <c r="O119" s="6">
        <f t="shared" si="129"/>
        <v>9467249.1229999997</v>
      </c>
      <c r="P119" s="6">
        <f t="shared" si="130"/>
        <v>7996263.9270000085</v>
      </c>
      <c r="Q119" s="6">
        <f t="shared" si="131"/>
        <v>331460.28399999975</v>
      </c>
      <c r="R119" s="6">
        <f t="shared" si="132"/>
        <v>41357276.147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ht="26.25" customHeight="1" x14ac:dyDescent="0.25">
      <c r="A120" s="34"/>
      <c r="B120" s="9" t="s">
        <v>20</v>
      </c>
      <c r="C120" s="9" t="s">
        <v>4</v>
      </c>
      <c r="D120" s="28">
        <v>4889275.6399999997</v>
      </c>
      <c r="E120" s="28">
        <v>18060061.473999988</v>
      </c>
      <c r="F120" s="28">
        <v>2015190.0209999999</v>
      </c>
      <c r="G120" s="28">
        <v>7148406.966999596</v>
      </c>
      <c r="H120" s="10">
        <f>SUM(D120:G120)</f>
        <v>32112934.101999588</v>
      </c>
      <c r="I120" s="28">
        <v>11965378.299000001</v>
      </c>
      <c r="J120" s="28">
        <v>99092732.104999959</v>
      </c>
      <c r="K120" s="28">
        <v>3983937.1690000012</v>
      </c>
      <c r="L120" s="28">
        <v>3434418.5799999712</v>
      </c>
      <c r="M120" s="11">
        <f>SUM(I120:L120)</f>
        <v>118476466.15299992</v>
      </c>
      <c r="N120" s="7">
        <f t="shared" ref="N120:N121" si="142">D120+I120</f>
        <v>16854653.938999999</v>
      </c>
      <c r="O120" s="7">
        <f t="shared" ref="O120:O121" si="143">E120+J120</f>
        <v>117152793.57899995</v>
      </c>
      <c r="P120" s="7">
        <f t="shared" ref="P120:P121" si="144">F120+K120</f>
        <v>5999127.1900000013</v>
      </c>
      <c r="Q120" s="7">
        <f t="shared" ref="Q120:Q121" si="145">G120+L120</f>
        <v>10582825.546999566</v>
      </c>
      <c r="R120" s="8">
        <f t="shared" ref="R120:R121" si="146">H120+M120</f>
        <v>150589400.25499952</v>
      </c>
    </row>
    <row r="121" spans="1:31" ht="26.25" customHeight="1" x14ac:dyDescent="0.25">
      <c r="A121" s="34"/>
      <c r="B121" s="9"/>
      <c r="C121" s="9" t="s">
        <v>18</v>
      </c>
      <c r="D121" s="28">
        <v>1394183.7879999999</v>
      </c>
      <c r="E121" s="28">
        <v>11325119.305</v>
      </c>
      <c r="F121" s="28">
        <v>806181.03200000012</v>
      </c>
      <c r="G121" s="28">
        <v>6976618.7979994453</v>
      </c>
      <c r="H121" s="10">
        <f>SUM(D121:G121)</f>
        <v>20502102.922999445</v>
      </c>
      <c r="I121" s="28">
        <v>16854827.890999999</v>
      </c>
      <c r="J121" s="28">
        <v>16474102.418</v>
      </c>
      <c r="K121" s="28">
        <v>4785312.1270000013</v>
      </c>
      <c r="L121" s="28">
        <v>4759405.5459999712</v>
      </c>
      <c r="M121" s="11">
        <f>SUM(I121:L121)</f>
        <v>42873647.981999978</v>
      </c>
      <c r="N121" s="7">
        <f t="shared" si="142"/>
        <v>18249011.678999998</v>
      </c>
      <c r="O121" s="7">
        <f t="shared" si="143"/>
        <v>27799221.722999997</v>
      </c>
      <c r="P121" s="7">
        <f t="shared" si="144"/>
        <v>5591493.1590000018</v>
      </c>
      <c r="Q121" s="7">
        <f t="shared" si="145"/>
        <v>11736024.343999416</v>
      </c>
      <c r="R121" s="8">
        <f t="shared" si="146"/>
        <v>63375750.90499942</v>
      </c>
    </row>
    <row r="122" spans="1:31" ht="26.25" customHeight="1" x14ac:dyDescent="0.25">
      <c r="A122" s="34"/>
      <c r="B122" s="12" t="s">
        <v>26</v>
      </c>
      <c r="C122" s="12"/>
      <c r="D122" s="13">
        <v>6283459.4279999994</v>
      </c>
      <c r="E122" s="13">
        <v>29385180.778999988</v>
      </c>
      <c r="F122" s="13">
        <v>2821371.0530000003</v>
      </c>
      <c r="G122" s="13">
        <v>14125025.764999041</v>
      </c>
      <c r="H122" s="13">
        <f t="shared" ref="H122" si="147">SUM(H120:H121)</f>
        <v>52615037.024999037</v>
      </c>
      <c r="I122" s="13">
        <v>28820206.189999998</v>
      </c>
      <c r="J122" s="13">
        <v>115566834.52299996</v>
      </c>
      <c r="K122" s="13">
        <v>8769249.296000002</v>
      </c>
      <c r="L122" s="13">
        <v>8193824.1259999424</v>
      </c>
      <c r="M122" s="13">
        <f t="shared" ref="M122" si="148">SUM(M120:M121)</f>
        <v>161350114.1349999</v>
      </c>
      <c r="N122" s="6">
        <f t="shared" si="128"/>
        <v>35103665.618000001</v>
      </c>
      <c r="O122" s="6">
        <f t="shared" si="129"/>
        <v>144952015.30199996</v>
      </c>
      <c r="P122" s="6">
        <f t="shared" si="130"/>
        <v>11590620.349000003</v>
      </c>
      <c r="Q122" s="6">
        <f t="shared" si="131"/>
        <v>22318849.890998982</v>
      </c>
      <c r="R122" s="6">
        <f t="shared" si="132"/>
        <v>213965151.15999895</v>
      </c>
    </row>
    <row r="123" spans="1:31" ht="26.25" customHeight="1" x14ac:dyDescent="0.25">
      <c r="A123" s="34"/>
      <c r="B123" s="9" t="s">
        <v>19</v>
      </c>
      <c r="C123" s="9" t="s">
        <v>4</v>
      </c>
      <c r="D123" s="28">
        <v>2129929.6399999978</v>
      </c>
      <c r="E123" s="28">
        <v>864.42200000000003</v>
      </c>
      <c r="F123" s="28">
        <v>1627.4269999999999</v>
      </c>
      <c r="G123" s="28">
        <v>3459.992999999999</v>
      </c>
      <c r="H123" s="10">
        <f>SUM(D123:G123)</f>
        <v>2135881.4819999975</v>
      </c>
      <c r="I123" s="28"/>
      <c r="J123" s="28"/>
      <c r="K123" s="28"/>
      <c r="L123" s="28">
        <v>77.16</v>
      </c>
      <c r="M123" s="11">
        <f>SUM(I123:L123)</f>
        <v>77.16</v>
      </c>
      <c r="N123" s="7">
        <f t="shared" ref="N123:N124" si="149">D123+I123</f>
        <v>2129929.6399999978</v>
      </c>
      <c r="O123" s="7">
        <f t="shared" ref="O123:O124" si="150">E123+J123</f>
        <v>864.42200000000003</v>
      </c>
      <c r="P123" s="7">
        <f t="shared" ref="P123:P124" si="151">F123+K123</f>
        <v>1627.4269999999999</v>
      </c>
      <c r="Q123" s="7">
        <f t="shared" ref="Q123:Q124" si="152">G123+L123</f>
        <v>3537.1529999999989</v>
      </c>
      <c r="R123" s="8">
        <f t="shared" ref="R123:R124" si="153">H123+M123</f>
        <v>2135958.6419999977</v>
      </c>
    </row>
    <row r="124" spans="1:31" ht="26.25" customHeight="1" x14ac:dyDescent="0.25">
      <c r="A124" s="34"/>
      <c r="B124" s="9"/>
      <c r="C124" s="9" t="s">
        <v>18</v>
      </c>
      <c r="D124" s="28">
        <v>5.64</v>
      </c>
      <c r="E124" s="28">
        <v>33582.716</v>
      </c>
      <c r="F124" s="28">
        <v>4961.1840000000002</v>
      </c>
      <c r="G124" s="28">
        <v>285649.15600000002</v>
      </c>
      <c r="H124" s="10">
        <f>SUM(D124:G124)</f>
        <v>324198.696</v>
      </c>
      <c r="I124" s="28"/>
      <c r="J124" s="28"/>
      <c r="K124" s="28">
        <v>27.5</v>
      </c>
      <c r="L124" s="28">
        <v>315.43</v>
      </c>
      <c r="M124" s="11">
        <f>SUM(I124:L124)</f>
        <v>342.93</v>
      </c>
      <c r="N124" s="7">
        <f t="shared" si="149"/>
        <v>5.64</v>
      </c>
      <c r="O124" s="7">
        <f t="shared" si="150"/>
        <v>33582.716</v>
      </c>
      <c r="P124" s="7">
        <f t="shared" si="151"/>
        <v>4988.6840000000002</v>
      </c>
      <c r="Q124" s="7">
        <f t="shared" si="152"/>
        <v>285964.58600000001</v>
      </c>
      <c r="R124" s="8">
        <f t="shared" si="153"/>
        <v>324541.62599999999</v>
      </c>
    </row>
    <row r="125" spans="1:31" ht="26.25" customHeight="1" x14ac:dyDescent="0.25">
      <c r="A125" s="34"/>
      <c r="B125" s="12" t="s">
        <v>26</v>
      </c>
      <c r="C125" s="12"/>
      <c r="D125" s="13">
        <v>2129935.2799999979</v>
      </c>
      <c r="E125" s="13">
        <v>34447.137999999999</v>
      </c>
      <c r="F125" s="13">
        <v>6588.6109999999999</v>
      </c>
      <c r="G125" s="13">
        <v>289109.14900000003</v>
      </c>
      <c r="H125" s="13">
        <f t="shared" ref="H125" si="154">SUM(H123:H124)</f>
        <v>2460080.1779999975</v>
      </c>
      <c r="I125" s="13"/>
      <c r="J125" s="13"/>
      <c r="K125" s="13">
        <v>27.5</v>
      </c>
      <c r="L125" s="13">
        <v>392.59000000000003</v>
      </c>
      <c r="M125" s="13">
        <f t="shared" ref="M125" si="155">SUM(M123:M124)</f>
        <v>420.09000000000003</v>
      </c>
      <c r="N125" s="6">
        <f t="shared" si="128"/>
        <v>2129935.2799999979</v>
      </c>
      <c r="O125" s="6">
        <f t="shared" si="129"/>
        <v>34447.137999999999</v>
      </c>
      <c r="P125" s="6">
        <f t="shared" si="130"/>
        <v>6616.1109999999999</v>
      </c>
      <c r="Q125" s="6">
        <f t="shared" si="131"/>
        <v>289501.73900000006</v>
      </c>
      <c r="R125" s="6">
        <f t="shared" si="132"/>
        <v>2460500.2679999974</v>
      </c>
    </row>
    <row r="126" spans="1:31" ht="26.25" customHeight="1" x14ac:dyDescent="0.25">
      <c r="A126" s="34"/>
      <c r="B126" s="9" t="s">
        <v>7</v>
      </c>
      <c r="C126" s="9" t="s">
        <v>4</v>
      </c>
      <c r="D126" s="28"/>
      <c r="E126" s="28">
        <v>8807.18</v>
      </c>
      <c r="F126" s="28">
        <v>26369.88</v>
      </c>
      <c r="G126" s="28"/>
      <c r="H126" s="10">
        <f>SUM(D126:G126)</f>
        <v>35177.06</v>
      </c>
      <c r="I126" s="28"/>
      <c r="J126" s="28">
        <v>80852.237000000008</v>
      </c>
      <c r="K126" s="28">
        <v>13568.898999999999</v>
      </c>
      <c r="L126" s="28">
        <v>384.63799999999998</v>
      </c>
      <c r="M126" s="11">
        <f>SUM(I126:L126)</f>
        <v>94805.774000000019</v>
      </c>
      <c r="N126" s="7">
        <f t="shared" ref="N126:N127" si="156">D126+I126</f>
        <v>0</v>
      </c>
      <c r="O126" s="7">
        <f t="shared" ref="O126:O127" si="157">E126+J126</f>
        <v>89659.417000000016</v>
      </c>
      <c r="P126" s="7">
        <f t="shared" ref="P126:P127" si="158">F126+K126</f>
        <v>39938.779000000002</v>
      </c>
      <c r="Q126" s="7">
        <f t="shared" ref="Q126:Q127" si="159">G126+L126</f>
        <v>384.63799999999998</v>
      </c>
      <c r="R126" s="8">
        <f t="shared" ref="R126:R127" si="160">H126+M126</f>
        <v>129982.83400000002</v>
      </c>
    </row>
    <row r="127" spans="1:31" ht="26.25" customHeight="1" x14ac:dyDescent="0.25">
      <c r="A127" s="34"/>
      <c r="B127" s="9"/>
      <c r="C127" s="9" t="s">
        <v>18</v>
      </c>
      <c r="D127" s="28">
        <v>22.1</v>
      </c>
      <c r="E127" s="28">
        <v>712244.8</v>
      </c>
      <c r="F127" s="28">
        <v>128378.67200000001</v>
      </c>
      <c r="G127" s="28"/>
      <c r="H127" s="10">
        <f>SUM(D127:G127)</f>
        <v>840645.57200000004</v>
      </c>
      <c r="I127" s="28">
        <v>16180.15</v>
      </c>
      <c r="J127" s="28">
        <v>566777.46699999983</v>
      </c>
      <c r="K127" s="28">
        <v>32894.855000000003</v>
      </c>
      <c r="L127" s="28">
        <v>517.22300000000007</v>
      </c>
      <c r="M127" s="11">
        <f>SUM(I127:L127)</f>
        <v>616369.69499999983</v>
      </c>
      <c r="N127" s="7">
        <f t="shared" si="156"/>
        <v>16202.25</v>
      </c>
      <c r="O127" s="7">
        <f t="shared" si="157"/>
        <v>1279022.267</v>
      </c>
      <c r="P127" s="7">
        <f t="shared" si="158"/>
        <v>161273.527</v>
      </c>
      <c r="Q127" s="7">
        <f t="shared" si="159"/>
        <v>517.22300000000007</v>
      </c>
      <c r="R127" s="8">
        <f t="shared" si="160"/>
        <v>1457015.267</v>
      </c>
    </row>
    <row r="128" spans="1:31" ht="26.25" customHeight="1" x14ac:dyDescent="0.25">
      <c r="A128" s="34"/>
      <c r="B128" s="4" t="s">
        <v>26</v>
      </c>
      <c r="C128" s="4"/>
      <c r="D128" s="6">
        <v>22.1</v>
      </c>
      <c r="E128" s="6">
        <v>721051.9800000001</v>
      </c>
      <c r="F128" s="6">
        <v>154748.552</v>
      </c>
      <c r="G128" s="6"/>
      <c r="H128" s="6">
        <f t="shared" ref="H128" si="161">SUM(H126:H127)</f>
        <v>875822.63199999998</v>
      </c>
      <c r="I128" s="6">
        <v>16180.15</v>
      </c>
      <c r="J128" s="6">
        <v>647629.70399999979</v>
      </c>
      <c r="K128" s="6">
        <v>46463.754000000001</v>
      </c>
      <c r="L128" s="6">
        <v>901.8610000000001</v>
      </c>
      <c r="M128" s="6">
        <f t="shared" ref="M128" si="162">SUM(M126:M127)</f>
        <v>711175.46899999981</v>
      </c>
      <c r="N128" s="6">
        <f t="shared" ref="N128" si="163">SUM(N126:N127)</f>
        <v>16202.25</v>
      </c>
      <c r="O128" s="6">
        <f t="shared" ref="O128" si="164">SUM(O126:O127)</f>
        <v>1368681.6839999999</v>
      </c>
      <c r="P128" s="6">
        <f t="shared" ref="P128" si="165">SUM(P126:P127)</f>
        <v>201212.30600000001</v>
      </c>
      <c r="Q128" s="6">
        <f t="shared" ref="Q128" si="166">SUM(Q126:Q127)</f>
        <v>901.8610000000001</v>
      </c>
      <c r="R128" s="6">
        <f t="shared" ref="R128" si="167">SUM(R126:R127)</f>
        <v>1586998.101</v>
      </c>
    </row>
    <row r="129" spans="1:18" ht="26.25" customHeight="1" x14ac:dyDescent="0.25">
      <c r="A129" s="34"/>
      <c r="B129" s="27" t="s">
        <v>27</v>
      </c>
      <c r="C129" s="14" t="s">
        <v>4</v>
      </c>
      <c r="D129" s="15">
        <f>SUM(D114,D117,D120,D123,D126)</f>
        <v>48837841.052999996</v>
      </c>
      <c r="E129" s="15">
        <f t="shared" ref="E129:M129" si="168">SUM(E114,E117,E120,E123,E126)</f>
        <v>36551843.533999979</v>
      </c>
      <c r="F129" s="15">
        <f t="shared" si="168"/>
        <v>5570846.2060000002</v>
      </c>
      <c r="G129" s="15">
        <f t="shared" si="168"/>
        <v>28632293.997994401</v>
      </c>
      <c r="H129" s="15">
        <f t="shared" si="168"/>
        <v>119592824.79099438</v>
      </c>
      <c r="I129" s="15">
        <f t="shared" si="168"/>
        <v>47365249.392999999</v>
      </c>
      <c r="J129" s="15">
        <f t="shared" si="168"/>
        <v>121112818.87199996</v>
      </c>
      <c r="K129" s="15">
        <f t="shared" si="168"/>
        <v>7178234.7260000054</v>
      </c>
      <c r="L129" s="15">
        <f t="shared" si="168"/>
        <v>12665830.050000019</v>
      </c>
      <c r="M129" s="15">
        <f t="shared" si="168"/>
        <v>188322133.04099998</v>
      </c>
      <c r="N129" s="15">
        <f t="shared" ref="N129:N143" si="169">D129+I129</f>
        <v>96203090.445999995</v>
      </c>
      <c r="O129" s="15">
        <f t="shared" ref="O129:O143" si="170">E129+J129</f>
        <v>157664662.40599996</v>
      </c>
      <c r="P129" s="15">
        <f t="shared" ref="P129:P143" si="171">F129+K129</f>
        <v>12749080.932000006</v>
      </c>
      <c r="Q129" s="15">
        <f t="shared" ref="Q129:Q143" si="172">G129+L129</f>
        <v>41298124.04799442</v>
      </c>
      <c r="R129" s="15">
        <f t="shared" ref="R129:R143" si="173">H129+M129</f>
        <v>307914957.83199435</v>
      </c>
    </row>
    <row r="130" spans="1:18" ht="26.25" customHeight="1" x14ac:dyDescent="0.25">
      <c r="A130" s="34"/>
      <c r="B130" s="14"/>
      <c r="C130" s="14" t="s">
        <v>18</v>
      </c>
      <c r="D130" s="15">
        <f>SUM(D115,D118,D121,D124,D127)</f>
        <v>152583127.34999987</v>
      </c>
      <c r="E130" s="15">
        <f t="shared" ref="E130:M130" si="174">SUM(E115,E118,E121,E124,E127)</f>
        <v>18052062.988000002</v>
      </c>
      <c r="F130" s="15">
        <f t="shared" si="174"/>
        <v>11190899.523999998</v>
      </c>
      <c r="G130" s="15">
        <f t="shared" si="174"/>
        <v>41430536.900000334</v>
      </c>
      <c r="H130" s="15">
        <f t="shared" si="174"/>
        <v>223256626.76200026</v>
      </c>
      <c r="I130" s="15">
        <f t="shared" si="174"/>
        <v>381602097.86799997</v>
      </c>
      <c r="J130" s="15">
        <f t="shared" si="174"/>
        <v>46168916.531999998</v>
      </c>
      <c r="K130" s="15">
        <f t="shared" si="174"/>
        <v>26466717.122000016</v>
      </c>
      <c r="L130" s="15">
        <f t="shared" si="174"/>
        <v>17422722.603000004</v>
      </c>
      <c r="M130" s="15">
        <f t="shared" si="174"/>
        <v>471660454.125</v>
      </c>
      <c r="N130" s="15">
        <f t="shared" si="169"/>
        <v>534185225.21799982</v>
      </c>
      <c r="O130" s="15">
        <f t="shared" si="170"/>
        <v>64220979.519999996</v>
      </c>
      <c r="P130" s="15">
        <f t="shared" si="171"/>
        <v>37657616.646000013</v>
      </c>
      <c r="Q130" s="15">
        <f t="shared" si="172"/>
        <v>58853259.503000334</v>
      </c>
      <c r="R130" s="15">
        <f t="shared" si="173"/>
        <v>694917080.88700032</v>
      </c>
    </row>
    <row r="131" spans="1:18" ht="26.25" customHeight="1" thickBot="1" x14ac:dyDescent="0.3">
      <c r="A131" s="35"/>
      <c r="B131" s="26"/>
      <c r="C131" s="16" t="s">
        <v>27</v>
      </c>
      <c r="D131" s="17">
        <f>SUM(D128,D125,D122,D119,D116)</f>
        <v>201420968.40299991</v>
      </c>
      <c r="E131" s="17">
        <f t="shared" ref="E131:M131" si="175">SUM(E128,E125,E122,E119,E116)</f>
        <v>54603906.521999985</v>
      </c>
      <c r="F131" s="17">
        <f t="shared" si="175"/>
        <v>16761745.729999997</v>
      </c>
      <c r="G131" s="17">
        <f t="shared" si="175"/>
        <v>70062830.897994727</v>
      </c>
      <c r="H131" s="17">
        <f t="shared" si="175"/>
        <v>342849451.55299461</v>
      </c>
      <c r="I131" s="17">
        <f t="shared" si="175"/>
        <v>428967347.26099998</v>
      </c>
      <c r="J131" s="17">
        <f t="shared" si="175"/>
        <v>167281735.40399995</v>
      </c>
      <c r="K131" s="17">
        <f t="shared" si="175"/>
        <v>33644951.84800002</v>
      </c>
      <c r="L131" s="17">
        <f t="shared" si="175"/>
        <v>30088552.653000019</v>
      </c>
      <c r="M131" s="17">
        <f t="shared" si="175"/>
        <v>659982587.16599989</v>
      </c>
      <c r="N131" s="17">
        <f t="shared" si="169"/>
        <v>630388315.66399992</v>
      </c>
      <c r="O131" s="17">
        <f t="shared" si="170"/>
        <v>221885641.92599994</v>
      </c>
      <c r="P131" s="17">
        <f t="shared" si="171"/>
        <v>50406697.578000017</v>
      </c>
      <c r="Q131" s="17">
        <f t="shared" si="172"/>
        <v>100151383.55099475</v>
      </c>
      <c r="R131" s="17">
        <f t="shared" si="173"/>
        <v>1002832038.7189945</v>
      </c>
    </row>
    <row r="132" spans="1:18" ht="26.25" customHeight="1" x14ac:dyDescent="0.25">
      <c r="A132" s="33">
        <v>2017</v>
      </c>
      <c r="B132" s="9" t="s">
        <v>22</v>
      </c>
      <c r="C132" s="9" t="s">
        <v>4</v>
      </c>
      <c r="D132" s="28">
        <v>40285580.228000008</v>
      </c>
      <c r="E132" s="28">
        <v>19334336.407000002</v>
      </c>
      <c r="F132" s="28">
        <v>2229452.1630000002</v>
      </c>
      <c r="G132" s="28">
        <v>23301438.70899852</v>
      </c>
      <c r="H132" s="10">
        <f>SUM(D132:G132)</f>
        <v>85150807.506998524</v>
      </c>
      <c r="I132" s="28">
        <v>29369661.030000001</v>
      </c>
      <c r="J132" s="28">
        <v>22703340.501000009</v>
      </c>
      <c r="K132" s="28">
        <v>1055161.39246</v>
      </c>
      <c r="L132" s="28">
        <v>9868312.0350001417</v>
      </c>
      <c r="M132" s="11">
        <f>SUM(I132:L132)</f>
        <v>62996474.958460152</v>
      </c>
      <c r="N132" s="7">
        <f t="shared" si="169"/>
        <v>69655241.258000016</v>
      </c>
      <c r="O132" s="7">
        <f t="shared" si="170"/>
        <v>42037676.908000007</v>
      </c>
      <c r="P132" s="7">
        <f t="shared" si="171"/>
        <v>3284613.5554600004</v>
      </c>
      <c r="Q132" s="7">
        <f t="shared" si="172"/>
        <v>33169750.743998662</v>
      </c>
      <c r="R132" s="8">
        <f t="shared" si="173"/>
        <v>148147282.46545869</v>
      </c>
    </row>
    <row r="133" spans="1:18" ht="26.25" customHeight="1" x14ac:dyDescent="0.25">
      <c r="A133" s="34"/>
      <c r="B133" s="9"/>
      <c r="C133" s="9" t="s">
        <v>18</v>
      </c>
      <c r="D133" s="28">
        <v>157498433.82499999</v>
      </c>
      <c r="E133" s="28">
        <v>5241839.6060000006</v>
      </c>
      <c r="F133" s="28">
        <v>10951284.043</v>
      </c>
      <c r="G133" s="28">
        <v>35743142.082000107</v>
      </c>
      <c r="H133" s="10">
        <f>SUM(D133:G133)</f>
        <v>209434699.55600011</v>
      </c>
      <c r="I133" s="28">
        <v>385957222.88800001</v>
      </c>
      <c r="J133" s="28">
        <v>28193387.704999998</v>
      </c>
      <c r="K133" s="28">
        <v>19933022.947999999</v>
      </c>
      <c r="L133" s="28">
        <v>12855947.23300012</v>
      </c>
      <c r="M133" s="11">
        <f>SUM(I133:L133)</f>
        <v>446939580.77400011</v>
      </c>
      <c r="N133" s="7">
        <f t="shared" si="169"/>
        <v>543455656.71300006</v>
      </c>
      <c r="O133" s="7">
        <f t="shared" si="170"/>
        <v>33435227.310999997</v>
      </c>
      <c r="P133" s="7">
        <f t="shared" si="171"/>
        <v>30884306.990999997</v>
      </c>
      <c r="Q133" s="7">
        <f t="shared" si="172"/>
        <v>48599089.315000229</v>
      </c>
      <c r="R133" s="8">
        <f t="shared" si="173"/>
        <v>656374280.33000016</v>
      </c>
    </row>
    <row r="134" spans="1:18" ht="26.25" customHeight="1" x14ac:dyDescent="0.25">
      <c r="A134" s="34"/>
      <c r="B134" s="12" t="s">
        <v>26</v>
      </c>
      <c r="C134" s="12"/>
      <c r="D134" s="13">
        <v>197784014.053</v>
      </c>
      <c r="E134" s="13">
        <v>24576176.013000004</v>
      </c>
      <c r="F134" s="13">
        <v>13180736.206</v>
      </c>
      <c r="G134" s="13">
        <v>59044580.790998623</v>
      </c>
      <c r="H134" s="13">
        <f t="shared" ref="H134" si="176">SUM(H132:H133)</f>
        <v>294585507.06299865</v>
      </c>
      <c r="I134" s="13">
        <v>415326883.91799998</v>
      </c>
      <c r="J134" s="13">
        <v>50896728.206000008</v>
      </c>
      <c r="K134" s="13">
        <v>20988184.340459999</v>
      </c>
      <c r="L134" s="13">
        <v>22724259.26800026</v>
      </c>
      <c r="M134" s="13">
        <f t="shared" ref="M134" si="177">SUM(M132:M133)</f>
        <v>509936055.73246026</v>
      </c>
      <c r="N134" s="6">
        <f t="shared" si="169"/>
        <v>613110897.97099996</v>
      </c>
      <c r="O134" s="6">
        <f t="shared" si="170"/>
        <v>75472904.219000012</v>
      </c>
      <c r="P134" s="6">
        <f t="shared" si="171"/>
        <v>34168920.546460003</v>
      </c>
      <c r="Q134" s="6">
        <f t="shared" si="172"/>
        <v>81768840.058998883</v>
      </c>
      <c r="R134" s="6">
        <f t="shared" si="173"/>
        <v>804521562.79545891</v>
      </c>
    </row>
    <row r="135" spans="1:18" ht="26.25" customHeight="1" x14ac:dyDescent="0.25">
      <c r="A135" s="34"/>
      <c r="B135" s="9" t="s">
        <v>21</v>
      </c>
      <c r="C135" s="9" t="s">
        <v>4</v>
      </c>
      <c r="D135" s="28">
        <v>4686539.9480000017</v>
      </c>
      <c r="E135" s="28">
        <v>1868900.4939999999</v>
      </c>
      <c r="F135" s="28">
        <v>1086937.747</v>
      </c>
      <c r="G135" s="28">
        <v>213983.94099999979</v>
      </c>
      <c r="H135" s="10">
        <f>SUM(D135:G135)</f>
        <v>7856362.1300000008</v>
      </c>
      <c r="I135" s="28">
        <v>12139044.317999991</v>
      </c>
      <c r="J135" s="28">
        <v>3340862.6850000001</v>
      </c>
      <c r="K135" s="28">
        <v>2134468.1570000001</v>
      </c>
      <c r="L135" s="28">
        <v>215798.43900000001</v>
      </c>
      <c r="M135" s="11">
        <f>SUM(I135:L135)</f>
        <v>17830173.598999992</v>
      </c>
      <c r="N135" s="7">
        <f t="shared" ref="N135:N136" si="178">D135+I135</f>
        <v>16825584.265999991</v>
      </c>
      <c r="O135" s="7">
        <f t="shared" ref="O135:O136" si="179">E135+J135</f>
        <v>5209763.1789999995</v>
      </c>
      <c r="P135" s="7">
        <f t="shared" ref="P135:P136" si="180">F135+K135</f>
        <v>3221405.9040000001</v>
      </c>
      <c r="Q135" s="7">
        <f t="shared" ref="Q135:Q136" si="181">G135+L135</f>
        <v>429782.37999999977</v>
      </c>
      <c r="R135" s="8">
        <f t="shared" ref="R135:R136" si="182">H135+M135</f>
        <v>25686535.728999995</v>
      </c>
    </row>
    <row r="136" spans="1:18" ht="26.25" customHeight="1" x14ac:dyDescent="0.25">
      <c r="A136" s="34"/>
      <c r="B136" s="9"/>
      <c r="C136" s="9" t="s">
        <v>18</v>
      </c>
      <c r="D136" s="28">
        <v>2534956.5860000001</v>
      </c>
      <c r="E136" s="28">
        <v>625023.62400000007</v>
      </c>
      <c r="F136" s="28">
        <v>774794.8470000003</v>
      </c>
      <c r="G136" s="28">
        <v>79857.406000000105</v>
      </c>
      <c r="H136" s="10">
        <f>SUM(D136:G136)</f>
        <v>4014632.463</v>
      </c>
      <c r="I136" s="28">
        <v>18116396.436000001</v>
      </c>
      <c r="J136" s="28">
        <v>4519454.9999999972</v>
      </c>
      <c r="K136" s="28">
        <v>4254741.6229999978</v>
      </c>
      <c r="L136" s="28">
        <v>245391.95699999991</v>
      </c>
      <c r="M136" s="11">
        <f>SUM(I136:L136)</f>
        <v>27135985.015999991</v>
      </c>
      <c r="N136" s="7">
        <f t="shared" si="178"/>
        <v>20651353.022</v>
      </c>
      <c r="O136" s="7">
        <f t="shared" si="179"/>
        <v>5144478.623999997</v>
      </c>
      <c r="P136" s="7">
        <f t="shared" si="180"/>
        <v>5029536.4699999979</v>
      </c>
      <c r="Q136" s="7">
        <f t="shared" si="181"/>
        <v>325249.36300000001</v>
      </c>
      <c r="R136" s="8">
        <f t="shared" si="182"/>
        <v>31150617.478999991</v>
      </c>
    </row>
    <row r="137" spans="1:18" ht="26.25" customHeight="1" x14ac:dyDescent="0.25">
      <c r="A137" s="34"/>
      <c r="B137" s="12" t="s">
        <v>26</v>
      </c>
      <c r="C137" s="12"/>
      <c r="D137" s="13">
        <v>7221496.5340000018</v>
      </c>
      <c r="E137" s="13">
        <v>2493924.1179999998</v>
      </c>
      <c r="F137" s="13">
        <v>1861732.5940000003</v>
      </c>
      <c r="G137" s="13">
        <v>293841.34699999989</v>
      </c>
      <c r="H137" s="13">
        <f t="shared" ref="H137" si="183">SUM(H135:H136)</f>
        <v>11870994.593</v>
      </c>
      <c r="I137" s="13">
        <v>30255440.753999993</v>
      </c>
      <c r="J137" s="13">
        <v>7860317.6849999968</v>
      </c>
      <c r="K137" s="13">
        <v>6389209.7799999975</v>
      </c>
      <c r="L137" s="13">
        <v>461190.39599999995</v>
      </c>
      <c r="M137" s="13">
        <f t="shared" ref="M137" si="184">SUM(M135:M136)</f>
        <v>44966158.61499998</v>
      </c>
      <c r="N137" s="6">
        <f t="shared" si="169"/>
        <v>37476937.287999995</v>
      </c>
      <c r="O137" s="6">
        <f t="shared" si="170"/>
        <v>10354241.802999996</v>
      </c>
      <c r="P137" s="6">
        <f t="shared" si="171"/>
        <v>8250942.373999998</v>
      </c>
      <c r="Q137" s="6">
        <f t="shared" si="172"/>
        <v>755031.74299999978</v>
      </c>
      <c r="R137" s="6">
        <f t="shared" si="173"/>
        <v>56837153.207999982</v>
      </c>
    </row>
    <row r="138" spans="1:18" ht="26.25" customHeight="1" x14ac:dyDescent="0.25">
      <c r="A138" s="34"/>
      <c r="B138" s="9" t="s">
        <v>20</v>
      </c>
      <c r="C138" s="9" t="s">
        <v>4</v>
      </c>
      <c r="D138" s="28">
        <v>5791171.6239999998</v>
      </c>
      <c r="E138" s="28">
        <v>17894190.116999991</v>
      </c>
      <c r="F138" s="28">
        <v>1864957.138</v>
      </c>
      <c r="G138" s="28">
        <v>8054654.155999993</v>
      </c>
      <c r="H138" s="10">
        <f>SUM(D138:G138)</f>
        <v>33604973.034999982</v>
      </c>
      <c r="I138" s="28">
        <v>15571406.879000001</v>
      </c>
      <c r="J138" s="28">
        <v>100313703.29799999</v>
      </c>
      <c r="K138" s="28">
        <v>3567875.200999999</v>
      </c>
      <c r="L138" s="28">
        <v>3837851.5610000072</v>
      </c>
      <c r="M138" s="11">
        <f>SUM(I138:L138)</f>
        <v>123290836.939</v>
      </c>
      <c r="N138" s="7">
        <f t="shared" ref="N138:N139" si="185">D138+I138</f>
        <v>21362578.502999999</v>
      </c>
      <c r="O138" s="7">
        <f t="shared" ref="O138:O139" si="186">E138+J138</f>
        <v>118207893.41499999</v>
      </c>
      <c r="P138" s="7">
        <f t="shared" ref="P138:P139" si="187">F138+K138</f>
        <v>5432832.3389999988</v>
      </c>
      <c r="Q138" s="7">
        <f t="shared" ref="Q138:Q139" si="188">G138+L138</f>
        <v>11892505.717</v>
      </c>
      <c r="R138" s="8">
        <f t="shared" ref="R138:R139" si="189">H138+M138</f>
        <v>156895809.97399998</v>
      </c>
    </row>
    <row r="139" spans="1:18" ht="26.25" customHeight="1" x14ac:dyDescent="0.25">
      <c r="A139" s="34"/>
      <c r="B139" s="9"/>
      <c r="C139" s="9" t="s">
        <v>18</v>
      </c>
      <c r="D139" s="28">
        <v>2209798.0660000001</v>
      </c>
      <c r="E139" s="28">
        <v>10664031.881999999</v>
      </c>
      <c r="F139" s="28">
        <v>829764.8189999999</v>
      </c>
      <c r="G139" s="28">
        <v>8647056.3309999108</v>
      </c>
      <c r="H139" s="10">
        <f>SUM(D139:G139)</f>
        <v>22350651.097999908</v>
      </c>
      <c r="I139" s="28">
        <v>19922801.338</v>
      </c>
      <c r="J139" s="28">
        <v>14522546.70800001</v>
      </c>
      <c r="K139" s="28">
        <v>4573492.1340000005</v>
      </c>
      <c r="L139" s="28">
        <v>4512687.1340000471</v>
      </c>
      <c r="M139" s="11">
        <f>SUM(I139:L139)</f>
        <v>43531527.314000063</v>
      </c>
      <c r="N139" s="7">
        <f t="shared" si="185"/>
        <v>22132599.403999999</v>
      </c>
      <c r="O139" s="7">
        <f t="shared" si="186"/>
        <v>25186578.590000011</v>
      </c>
      <c r="P139" s="7">
        <f t="shared" si="187"/>
        <v>5403256.9530000007</v>
      </c>
      <c r="Q139" s="7">
        <f t="shared" si="188"/>
        <v>13159743.464999959</v>
      </c>
      <c r="R139" s="8">
        <f t="shared" si="189"/>
        <v>65882178.411999971</v>
      </c>
    </row>
    <row r="140" spans="1:18" ht="26.25" customHeight="1" x14ac:dyDescent="0.25">
      <c r="A140" s="34"/>
      <c r="B140" s="12" t="s">
        <v>26</v>
      </c>
      <c r="C140" s="12"/>
      <c r="D140" s="13">
        <v>8000969.6899999995</v>
      </c>
      <c r="E140" s="13">
        <v>28558221.998999991</v>
      </c>
      <c r="F140" s="13">
        <v>2694721.9569999999</v>
      </c>
      <c r="G140" s="13">
        <v>16701710.486999903</v>
      </c>
      <c r="H140" s="13">
        <f t="shared" ref="H140" si="190">SUM(H138:H139)</f>
        <v>55955624.13299989</v>
      </c>
      <c r="I140" s="13">
        <v>35494208.217</v>
      </c>
      <c r="J140" s="13">
        <v>114836250.006</v>
      </c>
      <c r="K140" s="13">
        <v>8141367.334999999</v>
      </c>
      <c r="L140" s="13">
        <v>8350538.6950000543</v>
      </c>
      <c r="M140" s="13">
        <f t="shared" ref="M140" si="191">SUM(M138:M139)</f>
        <v>166822364.25300005</v>
      </c>
      <c r="N140" s="6">
        <f t="shared" si="169"/>
        <v>43495177.906999998</v>
      </c>
      <c r="O140" s="6">
        <f t="shared" si="170"/>
        <v>143394472.005</v>
      </c>
      <c r="P140" s="6">
        <f t="shared" si="171"/>
        <v>10836089.291999999</v>
      </c>
      <c r="Q140" s="6">
        <f t="shared" si="172"/>
        <v>25052249.181999959</v>
      </c>
      <c r="R140" s="6">
        <f t="shared" si="173"/>
        <v>222777988.38599995</v>
      </c>
    </row>
    <row r="141" spans="1:18" ht="26.25" customHeight="1" x14ac:dyDescent="0.25">
      <c r="A141" s="34"/>
      <c r="B141" s="9" t="s">
        <v>19</v>
      </c>
      <c r="C141" s="9" t="s">
        <v>4</v>
      </c>
      <c r="D141" s="28">
        <v>1803292.5</v>
      </c>
      <c r="E141" s="28"/>
      <c r="F141" s="28">
        <v>5960.308</v>
      </c>
      <c r="G141" s="28">
        <v>2624.268</v>
      </c>
      <c r="H141" s="10">
        <f>SUM(D141:G141)</f>
        <v>1811877.0759999999</v>
      </c>
      <c r="I141" s="28"/>
      <c r="J141" s="28"/>
      <c r="K141" s="28"/>
      <c r="L141" s="28">
        <v>885.03100000000018</v>
      </c>
      <c r="M141" s="11">
        <f>SUM(I141:L141)</f>
        <v>885.03100000000018</v>
      </c>
      <c r="N141" s="7">
        <f t="shared" ref="N141:N142" si="192">D141+I141</f>
        <v>1803292.5</v>
      </c>
      <c r="O141" s="7">
        <f t="shared" ref="O141:O142" si="193">E141+J141</f>
        <v>0</v>
      </c>
      <c r="P141" s="7">
        <f t="shared" ref="P141:P142" si="194">F141+K141</f>
        <v>5960.308</v>
      </c>
      <c r="Q141" s="7">
        <f t="shared" ref="Q141:Q142" si="195">G141+L141</f>
        <v>3509.299</v>
      </c>
      <c r="R141" s="8">
        <f t="shared" ref="R141:R142" si="196">H141+M141</f>
        <v>1812762.1069999998</v>
      </c>
    </row>
    <row r="142" spans="1:18" ht="26.25" customHeight="1" x14ac:dyDescent="0.25">
      <c r="A142" s="34"/>
      <c r="B142" s="9"/>
      <c r="C142" s="9" t="s">
        <v>18</v>
      </c>
      <c r="D142" s="28">
        <v>2.84</v>
      </c>
      <c r="E142" s="28">
        <v>30840.332999999999</v>
      </c>
      <c r="F142" s="28">
        <v>7514.1919999999991</v>
      </c>
      <c r="G142" s="28">
        <v>11195.465</v>
      </c>
      <c r="H142" s="10">
        <f>SUM(D142:G142)</f>
        <v>49552.83</v>
      </c>
      <c r="I142" s="28"/>
      <c r="J142" s="28"/>
      <c r="K142" s="28"/>
      <c r="L142" s="28">
        <v>156.85499999999999</v>
      </c>
      <c r="M142" s="11">
        <f>SUM(I142:L142)</f>
        <v>156.85499999999999</v>
      </c>
      <c r="N142" s="7">
        <f t="shared" si="192"/>
        <v>2.84</v>
      </c>
      <c r="O142" s="7">
        <f t="shared" si="193"/>
        <v>30840.332999999999</v>
      </c>
      <c r="P142" s="7">
        <f t="shared" si="194"/>
        <v>7514.1919999999991</v>
      </c>
      <c r="Q142" s="7">
        <f t="shared" si="195"/>
        <v>11352.32</v>
      </c>
      <c r="R142" s="8">
        <f t="shared" si="196"/>
        <v>49709.685000000005</v>
      </c>
    </row>
    <row r="143" spans="1:18" ht="26.25" customHeight="1" x14ac:dyDescent="0.25">
      <c r="A143" s="34"/>
      <c r="B143" s="12" t="s">
        <v>26</v>
      </c>
      <c r="C143" s="12"/>
      <c r="D143" s="13">
        <v>1803295.34</v>
      </c>
      <c r="E143" s="13">
        <v>30840.332999999999</v>
      </c>
      <c r="F143" s="13">
        <v>13474.5</v>
      </c>
      <c r="G143" s="13">
        <v>13819.733</v>
      </c>
      <c r="H143" s="13">
        <f t="shared" ref="H143" si="197">SUM(H141:H142)</f>
        <v>1861429.906</v>
      </c>
      <c r="I143" s="13"/>
      <c r="J143" s="13"/>
      <c r="K143" s="13"/>
      <c r="L143" s="13">
        <v>1041.8860000000002</v>
      </c>
      <c r="M143" s="13">
        <f t="shared" ref="M143" si="198">SUM(M141:M142)</f>
        <v>1041.8860000000002</v>
      </c>
      <c r="N143" s="6">
        <f t="shared" si="169"/>
        <v>1803295.34</v>
      </c>
      <c r="O143" s="6">
        <f t="shared" si="170"/>
        <v>30840.332999999999</v>
      </c>
      <c r="P143" s="6">
        <f t="shared" si="171"/>
        <v>13474.5</v>
      </c>
      <c r="Q143" s="6">
        <f t="shared" si="172"/>
        <v>14861.619000000001</v>
      </c>
      <c r="R143" s="6">
        <f t="shared" si="173"/>
        <v>1862471.7919999999</v>
      </c>
    </row>
    <row r="144" spans="1:18" ht="26.25" customHeight="1" x14ac:dyDescent="0.25">
      <c r="A144" s="34"/>
      <c r="B144" s="9" t="s">
        <v>7</v>
      </c>
      <c r="C144" s="9" t="s">
        <v>4</v>
      </c>
      <c r="D144" s="28"/>
      <c r="E144" s="28">
        <v>99.1</v>
      </c>
      <c r="F144" s="28">
        <v>17139.953000000001</v>
      </c>
      <c r="G144" s="28">
        <v>87</v>
      </c>
      <c r="H144" s="10">
        <f>SUM(D144:G144)</f>
        <v>17326.053</v>
      </c>
      <c r="I144" s="28"/>
      <c r="J144" s="28">
        <v>245907.459</v>
      </c>
      <c r="K144" s="28">
        <v>3958.2440000000001</v>
      </c>
      <c r="L144" s="28"/>
      <c r="M144" s="11">
        <f>SUM(I144:L144)</f>
        <v>249865.70300000001</v>
      </c>
      <c r="N144" s="7">
        <f t="shared" ref="N144:N145" si="199">D144+I144</f>
        <v>0</v>
      </c>
      <c r="O144" s="7">
        <f t="shared" ref="O144:O145" si="200">E144+J144</f>
        <v>246006.55900000001</v>
      </c>
      <c r="P144" s="7">
        <f t="shared" ref="P144:P145" si="201">F144+K144</f>
        <v>21098.197</v>
      </c>
      <c r="Q144" s="7">
        <f t="shared" ref="Q144:Q145" si="202">G144+L144</f>
        <v>87</v>
      </c>
      <c r="R144" s="8">
        <f t="shared" ref="R144:R145" si="203">H144+M144</f>
        <v>267191.75599999999</v>
      </c>
    </row>
    <row r="145" spans="1:18" ht="26.25" customHeight="1" x14ac:dyDescent="0.25">
      <c r="A145" s="34"/>
      <c r="B145" s="9"/>
      <c r="C145" s="9" t="s">
        <v>18</v>
      </c>
      <c r="D145" s="28">
        <v>100607.83199999999</v>
      </c>
      <c r="E145" s="28">
        <v>561871.51300000004</v>
      </c>
      <c r="F145" s="28">
        <v>110194.098</v>
      </c>
      <c r="G145" s="28"/>
      <c r="H145" s="10">
        <f>SUM(D145:G145)</f>
        <v>772673.44299999997</v>
      </c>
      <c r="I145" s="28">
        <v>43562.92</v>
      </c>
      <c r="J145" s="28">
        <v>714105.58299999998</v>
      </c>
      <c r="K145" s="28">
        <v>10116.272999999999</v>
      </c>
      <c r="L145" s="28"/>
      <c r="M145" s="11">
        <f>SUM(I145:L145)</f>
        <v>767784.77600000007</v>
      </c>
      <c r="N145" s="7">
        <f t="shared" si="199"/>
        <v>144170.75199999998</v>
      </c>
      <c r="O145" s="7">
        <f t="shared" si="200"/>
        <v>1275977.0959999999</v>
      </c>
      <c r="P145" s="7">
        <f t="shared" si="201"/>
        <v>120310.371</v>
      </c>
      <c r="Q145" s="7">
        <f t="shared" si="202"/>
        <v>0</v>
      </c>
      <c r="R145" s="8">
        <f t="shared" si="203"/>
        <v>1540458.219</v>
      </c>
    </row>
    <row r="146" spans="1:18" ht="26.25" customHeight="1" x14ac:dyDescent="0.25">
      <c r="A146" s="34"/>
      <c r="B146" s="4" t="s">
        <v>26</v>
      </c>
      <c r="C146" s="4"/>
      <c r="D146" s="6">
        <v>100607.83199999999</v>
      </c>
      <c r="E146" s="6">
        <v>561970.61300000001</v>
      </c>
      <c r="F146" s="6">
        <v>127334.05100000001</v>
      </c>
      <c r="G146" s="6">
        <v>87</v>
      </c>
      <c r="H146" s="6">
        <f t="shared" ref="H146" si="204">SUM(H144:H145)</f>
        <v>789999.49599999993</v>
      </c>
      <c r="I146" s="6">
        <v>43562.92</v>
      </c>
      <c r="J146" s="6">
        <v>960013.04200000002</v>
      </c>
      <c r="K146" s="6">
        <v>14074.517</v>
      </c>
      <c r="L146" s="6"/>
      <c r="M146" s="6">
        <f t="shared" ref="M146" si="205">SUM(M144:M145)</f>
        <v>1017650.4790000001</v>
      </c>
      <c r="N146" s="6">
        <f t="shared" ref="N146" si="206">SUM(N144:N145)</f>
        <v>144170.75199999998</v>
      </c>
      <c r="O146" s="6">
        <f t="shared" ref="O146" si="207">SUM(O144:O145)</f>
        <v>1521983.6549999998</v>
      </c>
      <c r="P146" s="6">
        <f t="shared" ref="P146" si="208">SUM(P144:P145)</f>
        <v>141408.568</v>
      </c>
      <c r="Q146" s="6">
        <f t="shared" ref="Q146" si="209">SUM(Q144:Q145)</f>
        <v>87</v>
      </c>
      <c r="R146" s="6">
        <f t="shared" ref="R146" si="210">SUM(R144:R145)</f>
        <v>1807649.9750000001</v>
      </c>
    </row>
    <row r="147" spans="1:18" ht="26.25" customHeight="1" x14ac:dyDescent="0.25">
      <c r="A147" s="34"/>
      <c r="B147" s="27" t="s">
        <v>27</v>
      </c>
      <c r="C147" s="14" t="s">
        <v>4</v>
      </c>
      <c r="D147" s="15">
        <f>SUM(D132,D135,D138,D141,D144)</f>
        <v>52566584.300000004</v>
      </c>
      <c r="E147" s="15">
        <f t="shared" ref="E147:M147" si="211">SUM(E132,E135,E138,E141,E144)</f>
        <v>39097526.117999993</v>
      </c>
      <c r="F147" s="15">
        <f t="shared" si="211"/>
        <v>5204447.3090000004</v>
      </c>
      <c r="G147" s="15">
        <f t="shared" si="211"/>
        <v>31572788.073998511</v>
      </c>
      <c r="H147" s="15">
        <f t="shared" si="211"/>
        <v>128441345.80099851</v>
      </c>
      <c r="I147" s="15">
        <f t="shared" si="211"/>
        <v>57080112.226999991</v>
      </c>
      <c r="J147" s="15">
        <f t="shared" si="211"/>
        <v>126603813.943</v>
      </c>
      <c r="K147" s="15">
        <f t="shared" si="211"/>
        <v>6761462.9944599988</v>
      </c>
      <c r="L147" s="15">
        <f t="shared" si="211"/>
        <v>13922847.066000149</v>
      </c>
      <c r="M147" s="15">
        <f t="shared" si="211"/>
        <v>204368236.23046014</v>
      </c>
      <c r="N147" s="15">
        <f t="shared" ref="N147:N161" si="212">D147+I147</f>
        <v>109646696.527</v>
      </c>
      <c r="O147" s="15">
        <f t="shared" ref="O147:O161" si="213">E147+J147</f>
        <v>165701340.06099999</v>
      </c>
      <c r="P147" s="15">
        <f t="shared" ref="P147:P161" si="214">F147+K147</f>
        <v>11965910.303459998</v>
      </c>
      <c r="Q147" s="15">
        <f t="shared" ref="Q147:Q161" si="215">G147+L147</f>
        <v>45495635.139998659</v>
      </c>
      <c r="R147" s="15">
        <f t="shared" ref="R147:R161" si="216">H147+M147</f>
        <v>332809582.03145862</v>
      </c>
    </row>
    <row r="148" spans="1:18" ht="26.25" customHeight="1" x14ac:dyDescent="0.25">
      <c r="A148" s="34"/>
      <c r="B148" s="14"/>
      <c r="C148" s="14" t="s">
        <v>18</v>
      </c>
      <c r="D148" s="15">
        <f>SUM(D133,D136,D139,D142,D145)</f>
        <v>162343799.14899999</v>
      </c>
      <c r="E148" s="15">
        <f t="shared" ref="E148:M148" si="217">SUM(E133,E136,E139,E142,E145)</f>
        <v>17123606.958000001</v>
      </c>
      <c r="F148" s="15">
        <f t="shared" si="217"/>
        <v>12673551.999</v>
      </c>
      <c r="G148" s="15">
        <f t="shared" si="217"/>
        <v>44481251.284000024</v>
      </c>
      <c r="H148" s="15">
        <f t="shared" si="217"/>
        <v>236622209.39000002</v>
      </c>
      <c r="I148" s="15">
        <f t="shared" si="217"/>
        <v>424039983.58200002</v>
      </c>
      <c r="J148" s="15">
        <f t="shared" si="217"/>
        <v>47949494.995999999</v>
      </c>
      <c r="K148" s="15">
        <f t="shared" si="217"/>
        <v>28771372.977999993</v>
      </c>
      <c r="L148" s="15">
        <f t="shared" si="217"/>
        <v>17614183.179000169</v>
      </c>
      <c r="M148" s="15">
        <f t="shared" si="217"/>
        <v>518375034.73500019</v>
      </c>
      <c r="N148" s="15">
        <f t="shared" si="212"/>
        <v>586383782.73099995</v>
      </c>
      <c r="O148" s="15">
        <f t="shared" si="213"/>
        <v>65073101.953999996</v>
      </c>
      <c r="P148" s="15">
        <f t="shared" si="214"/>
        <v>41444924.976999991</v>
      </c>
      <c r="Q148" s="15">
        <f t="shared" si="215"/>
        <v>62095434.463000193</v>
      </c>
      <c r="R148" s="15">
        <f t="shared" si="216"/>
        <v>754997244.12500024</v>
      </c>
    </row>
    <row r="149" spans="1:18" ht="26.25" customHeight="1" thickBot="1" x14ac:dyDescent="0.3">
      <c r="A149" s="35"/>
      <c r="B149" s="26"/>
      <c r="C149" s="16" t="s">
        <v>27</v>
      </c>
      <c r="D149" s="17">
        <f>SUM(D146,D143,D140,D137,D134)</f>
        <v>214910383.449</v>
      </c>
      <c r="E149" s="17">
        <f t="shared" ref="E149:M149" si="218">SUM(E146,E143,E140,E137,E134)</f>
        <v>56221133.07599999</v>
      </c>
      <c r="F149" s="17">
        <f t="shared" si="218"/>
        <v>17877999.307999998</v>
      </c>
      <c r="G149" s="17">
        <f t="shared" si="218"/>
        <v>76054039.35799852</v>
      </c>
      <c r="H149" s="17">
        <f t="shared" si="218"/>
        <v>365063555.19099855</v>
      </c>
      <c r="I149" s="17">
        <f t="shared" si="218"/>
        <v>481120095.80899996</v>
      </c>
      <c r="J149" s="17">
        <f t="shared" si="218"/>
        <v>174553308.93900001</v>
      </c>
      <c r="K149" s="17">
        <f t="shared" si="218"/>
        <v>35532835.972459994</v>
      </c>
      <c r="L149" s="17">
        <f t="shared" si="218"/>
        <v>31537030.245000314</v>
      </c>
      <c r="M149" s="17">
        <f t="shared" si="218"/>
        <v>722743270.9654603</v>
      </c>
      <c r="N149" s="17">
        <f t="shared" si="212"/>
        <v>696030479.2579999</v>
      </c>
      <c r="O149" s="17">
        <f t="shared" si="213"/>
        <v>230774442.01499999</v>
      </c>
      <c r="P149" s="17">
        <f t="shared" si="214"/>
        <v>53410835.280459993</v>
      </c>
      <c r="Q149" s="17">
        <f t="shared" si="215"/>
        <v>107591069.60299884</v>
      </c>
      <c r="R149" s="17">
        <f t="shared" si="216"/>
        <v>1087806826.1564589</v>
      </c>
    </row>
    <row r="150" spans="1:18" ht="26.25" customHeight="1" x14ac:dyDescent="0.25">
      <c r="A150" s="33">
        <v>2018</v>
      </c>
      <c r="B150" s="9" t="s">
        <v>22</v>
      </c>
      <c r="C150" s="9" t="s">
        <v>4</v>
      </c>
      <c r="D150" s="28">
        <v>43365256.16799999</v>
      </c>
      <c r="E150" s="28">
        <v>17136940.454999998</v>
      </c>
      <c r="F150" s="28">
        <v>1886164.7440000011</v>
      </c>
      <c r="G150" s="28">
        <v>25244673.910002381</v>
      </c>
      <c r="H150" s="10">
        <f>SUM(D150:G150)</f>
        <v>87633035.277002364</v>
      </c>
      <c r="I150" s="28">
        <v>29778140.901000001</v>
      </c>
      <c r="J150" s="28">
        <v>20189679.273999989</v>
      </c>
      <c r="K150" s="28">
        <v>1119308.49</v>
      </c>
      <c r="L150" s="28">
        <v>9737687.579999933</v>
      </c>
      <c r="M150" s="11">
        <f>SUM(I150:L150)</f>
        <v>60824816.244999923</v>
      </c>
      <c r="N150" s="7">
        <f t="shared" si="212"/>
        <v>73143397.068999991</v>
      </c>
      <c r="O150" s="7">
        <f t="shared" si="213"/>
        <v>37326619.728999987</v>
      </c>
      <c r="P150" s="7">
        <f t="shared" si="214"/>
        <v>3005473.2340000011</v>
      </c>
      <c r="Q150" s="7">
        <f t="shared" si="215"/>
        <v>34982361.490002312</v>
      </c>
      <c r="R150" s="8">
        <f t="shared" si="216"/>
        <v>148457851.52200228</v>
      </c>
    </row>
    <row r="151" spans="1:18" ht="26.25" customHeight="1" x14ac:dyDescent="0.25">
      <c r="A151" s="34"/>
      <c r="B151" s="9"/>
      <c r="C151" s="9" t="s">
        <v>18</v>
      </c>
      <c r="D151" s="28">
        <v>159813261.41999999</v>
      </c>
      <c r="E151" s="28">
        <v>6355649.2249999996</v>
      </c>
      <c r="F151" s="28">
        <v>11221892.825999999</v>
      </c>
      <c r="G151" s="28">
        <v>37437482.024997883</v>
      </c>
      <c r="H151" s="10">
        <f>SUM(D151:G151)</f>
        <v>214828285.49599788</v>
      </c>
      <c r="I151" s="28">
        <v>400743138.37400007</v>
      </c>
      <c r="J151" s="28">
        <v>30112215.634</v>
      </c>
      <c r="K151" s="28">
        <v>19254178.862</v>
      </c>
      <c r="L151" s="28">
        <v>11774856.17899996</v>
      </c>
      <c r="M151" s="11">
        <f>SUM(I151:L151)</f>
        <v>461884389.04900002</v>
      </c>
      <c r="N151" s="7">
        <f t="shared" si="212"/>
        <v>560556399.79400003</v>
      </c>
      <c r="O151" s="7">
        <f t="shared" si="213"/>
        <v>36467864.858999997</v>
      </c>
      <c r="P151" s="7">
        <f t="shared" si="214"/>
        <v>30476071.688000001</v>
      </c>
      <c r="Q151" s="7">
        <f t="shared" si="215"/>
        <v>49212338.203997843</v>
      </c>
      <c r="R151" s="8">
        <f t="shared" si="216"/>
        <v>676712674.54499793</v>
      </c>
    </row>
    <row r="152" spans="1:18" ht="26.25" customHeight="1" x14ac:dyDescent="0.25">
      <c r="A152" s="34"/>
      <c r="B152" s="12" t="s">
        <v>26</v>
      </c>
      <c r="C152" s="12"/>
      <c r="D152" s="13">
        <v>203178517.58799997</v>
      </c>
      <c r="E152" s="13">
        <v>23492589.68</v>
      </c>
      <c r="F152" s="13">
        <v>13108057.57</v>
      </c>
      <c r="G152" s="13">
        <v>62682155.935000263</v>
      </c>
      <c r="H152" s="13">
        <f t="shared" ref="H152" si="219">SUM(H150:H151)</f>
        <v>302461320.77300024</v>
      </c>
      <c r="I152" s="13">
        <v>430521279.2750001</v>
      </c>
      <c r="J152" s="13">
        <v>50301894.907999992</v>
      </c>
      <c r="K152" s="13">
        <v>20373487.351999998</v>
      </c>
      <c r="L152" s="13">
        <v>21512543.758999892</v>
      </c>
      <c r="M152" s="13">
        <f t="shared" ref="M152" si="220">SUM(M150:M151)</f>
        <v>522709205.29399997</v>
      </c>
      <c r="N152" s="6">
        <f t="shared" si="212"/>
        <v>633699796.86300004</v>
      </c>
      <c r="O152" s="6">
        <f t="shared" si="213"/>
        <v>73794484.588</v>
      </c>
      <c r="P152" s="6">
        <f t="shared" si="214"/>
        <v>33481544.921999998</v>
      </c>
      <c r="Q152" s="6">
        <f t="shared" si="215"/>
        <v>84194699.694000155</v>
      </c>
      <c r="R152" s="6">
        <f t="shared" si="216"/>
        <v>825170526.06700015</v>
      </c>
    </row>
    <row r="153" spans="1:18" ht="26.25" customHeight="1" x14ac:dyDescent="0.25">
      <c r="A153" s="34"/>
      <c r="B153" s="9" t="s">
        <v>21</v>
      </c>
      <c r="C153" s="9" t="s">
        <v>4</v>
      </c>
      <c r="D153" s="28">
        <v>5224137.7820000034</v>
      </c>
      <c r="E153" s="28">
        <v>1526003.9669999999</v>
      </c>
      <c r="F153" s="28">
        <v>1623802.9750000001</v>
      </c>
      <c r="G153" s="28">
        <v>396142.23399999982</v>
      </c>
      <c r="H153" s="10">
        <f>SUM(D153:G153)</f>
        <v>8770086.9580000024</v>
      </c>
      <c r="I153" s="28">
        <v>12948306.111</v>
      </c>
      <c r="J153" s="28">
        <v>3521131.8459999999</v>
      </c>
      <c r="K153" s="28">
        <v>2729543.0430000001</v>
      </c>
      <c r="L153" s="28">
        <v>353939.32399999979</v>
      </c>
      <c r="M153" s="11">
        <f>SUM(I153:L153)</f>
        <v>19552920.324000001</v>
      </c>
      <c r="N153" s="7">
        <f t="shared" ref="N153:N154" si="221">D153+I153</f>
        <v>18172443.893000003</v>
      </c>
      <c r="O153" s="7">
        <f t="shared" ref="O153:O154" si="222">E153+J153</f>
        <v>5047135.8130000001</v>
      </c>
      <c r="P153" s="7">
        <f t="shared" ref="P153:P154" si="223">F153+K153</f>
        <v>4353346.0180000002</v>
      </c>
      <c r="Q153" s="7">
        <f t="shared" ref="Q153:Q154" si="224">G153+L153</f>
        <v>750081.55799999961</v>
      </c>
      <c r="R153" s="8">
        <f t="shared" ref="R153:R154" si="225">H153+M153</f>
        <v>28323007.282000005</v>
      </c>
    </row>
    <row r="154" spans="1:18" ht="26.25" customHeight="1" x14ac:dyDescent="0.25">
      <c r="A154" s="34"/>
      <c r="B154" s="9"/>
      <c r="C154" s="9" t="s">
        <v>18</v>
      </c>
      <c r="D154" s="28">
        <v>2128921.142</v>
      </c>
      <c r="E154" s="28">
        <v>520076.76</v>
      </c>
      <c r="F154" s="28">
        <v>898653.03300000029</v>
      </c>
      <c r="G154" s="28">
        <v>123217.3719999999</v>
      </c>
      <c r="H154" s="10">
        <f>SUM(D154:G154)</f>
        <v>3670868.307</v>
      </c>
      <c r="I154" s="28">
        <v>19245634.421999998</v>
      </c>
      <c r="J154" s="28">
        <v>4638671.1639999989</v>
      </c>
      <c r="K154" s="28">
        <v>4449250.7160000103</v>
      </c>
      <c r="L154" s="28">
        <v>485204.88099999982</v>
      </c>
      <c r="M154" s="11">
        <f>SUM(I154:L154)</f>
        <v>28818761.183000006</v>
      </c>
      <c r="N154" s="7">
        <f t="shared" si="221"/>
        <v>21374555.563999999</v>
      </c>
      <c r="O154" s="7">
        <f t="shared" si="222"/>
        <v>5158747.9239999987</v>
      </c>
      <c r="P154" s="7">
        <f t="shared" si="223"/>
        <v>5347903.749000011</v>
      </c>
      <c r="Q154" s="7">
        <f t="shared" si="224"/>
        <v>608422.25299999968</v>
      </c>
      <c r="R154" s="8">
        <f t="shared" si="225"/>
        <v>32489629.490000006</v>
      </c>
    </row>
    <row r="155" spans="1:18" ht="26.25" customHeight="1" x14ac:dyDescent="0.25">
      <c r="A155" s="34"/>
      <c r="B155" s="12" t="s">
        <v>26</v>
      </c>
      <c r="C155" s="12"/>
      <c r="D155" s="13">
        <v>7353058.9240000034</v>
      </c>
      <c r="E155" s="13">
        <v>2046080.727</v>
      </c>
      <c r="F155" s="13">
        <v>2522456.0080000004</v>
      </c>
      <c r="G155" s="13">
        <v>519359.60599999974</v>
      </c>
      <c r="H155" s="13">
        <f t="shared" ref="H155" si="226">SUM(H153:H154)</f>
        <v>12440955.265000002</v>
      </c>
      <c r="I155" s="13">
        <v>32193940.533</v>
      </c>
      <c r="J155" s="13">
        <v>8159803.0099999988</v>
      </c>
      <c r="K155" s="13">
        <v>7178793.7590000108</v>
      </c>
      <c r="L155" s="13">
        <v>839144.20499999961</v>
      </c>
      <c r="M155" s="13">
        <f t="shared" ref="M155" si="227">SUM(M153:M154)</f>
        <v>48371681.507000007</v>
      </c>
      <c r="N155" s="6">
        <f t="shared" si="212"/>
        <v>39546999.457000002</v>
      </c>
      <c r="O155" s="6">
        <f t="shared" si="213"/>
        <v>10205883.737</v>
      </c>
      <c r="P155" s="6">
        <f t="shared" si="214"/>
        <v>9701249.7670000121</v>
      </c>
      <c r="Q155" s="6">
        <f t="shared" si="215"/>
        <v>1358503.8109999993</v>
      </c>
      <c r="R155" s="6">
        <f t="shared" si="216"/>
        <v>60812636.772000007</v>
      </c>
    </row>
    <row r="156" spans="1:18" ht="26.25" customHeight="1" x14ac:dyDescent="0.25">
      <c r="A156" s="34"/>
      <c r="B156" s="9" t="s">
        <v>20</v>
      </c>
      <c r="C156" s="9" t="s">
        <v>4</v>
      </c>
      <c r="D156" s="28">
        <v>4077686.1690000002</v>
      </c>
      <c r="E156" s="28">
        <v>19732690.635000002</v>
      </c>
      <c r="F156" s="28">
        <v>1818573.3870000001</v>
      </c>
      <c r="G156" s="28">
        <v>8674271.5269997586</v>
      </c>
      <c r="H156" s="10">
        <f>SUM(D156:G156)</f>
        <v>34303221.717999756</v>
      </c>
      <c r="I156" s="28">
        <v>16347898.873</v>
      </c>
      <c r="J156" s="28">
        <v>102848782.678</v>
      </c>
      <c r="K156" s="28">
        <v>5085442.0489999987</v>
      </c>
      <c r="L156" s="28">
        <v>4877519.720999985</v>
      </c>
      <c r="M156" s="11">
        <f>SUM(I156:L156)</f>
        <v>129159643.32099998</v>
      </c>
      <c r="N156" s="7">
        <f t="shared" ref="N156:N157" si="228">D156+I156</f>
        <v>20425585.041999999</v>
      </c>
      <c r="O156" s="7">
        <f t="shared" ref="O156:O157" si="229">E156+J156</f>
        <v>122581473.31300001</v>
      </c>
      <c r="P156" s="7">
        <f t="shared" ref="P156:P157" si="230">F156+K156</f>
        <v>6904015.4359999988</v>
      </c>
      <c r="Q156" s="7">
        <f t="shared" ref="Q156:Q157" si="231">G156+L156</f>
        <v>13551791.247999743</v>
      </c>
      <c r="R156" s="8">
        <f t="shared" ref="R156:R157" si="232">H156+M156</f>
        <v>163462865.03899974</v>
      </c>
    </row>
    <row r="157" spans="1:18" ht="26.25" customHeight="1" x14ac:dyDescent="0.25">
      <c r="A157" s="34"/>
      <c r="B157" s="9"/>
      <c r="C157" s="9" t="s">
        <v>18</v>
      </c>
      <c r="D157" s="28">
        <v>1479432.9939999999</v>
      </c>
      <c r="E157" s="28">
        <v>10689463.822000001</v>
      </c>
      <c r="F157" s="28">
        <v>744122.79500000004</v>
      </c>
      <c r="G157" s="28">
        <v>9547682.9259996228</v>
      </c>
      <c r="H157" s="10">
        <f>SUM(D157:G157)</f>
        <v>22460702.53699962</v>
      </c>
      <c r="I157" s="28">
        <v>19019282.993999999</v>
      </c>
      <c r="J157" s="28">
        <v>15719984.096000001</v>
      </c>
      <c r="K157" s="28">
        <v>6111087.3949999996</v>
      </c>
      <c r="L157" s="28">
        <v>4660345.8750000019</v>
      </c>
      <c r="M157" s="11">
        <f>SUM(I157:L157)</f>
        <v>45510700.359999999</v>
      </c>
      <c r="N157" s="7">
        <f t="shared" si="228"/>
        <v>20498715.987999998</v>
      </c>
      <c r="O157" s="7">
        <f t="shared" si="229"/>
        <v>26409447.918000001</v>
      </c>
      <c r="P157" s="7">
        <f t="shared" si="230"/>
        <v>6855210.1899999995</v>
      </c>
      <c r="Q157" s="7">
        <f t="shared" si="231"/>
        <v>14208028.800999625</v>
      </c>
      <c r="R157" s="8">
        <f t="shared" si="232"/>
        <v>67971402.896999627</v>
      </c>
    </row>
    <row r="158" spans="1:18" ht="26.25" customHeight="1" x14ac:dyDescent="0.25">
      <c r="A158" s="34"/>
      <c r="B158" s="12" t="s">
        <v>26</v>
      </c>
      <c r="C158" s="12"/>
      <c r="D158" s="13">
        <v>5557119.1630000006</v>
      </c>
      <c r="E158" s="13">
        <v>30422154.457000002</v>
      </c>
      <c r="F158" s="13">
        <v>2562696.182</v>
      </c>
      <c r="G158" s="13">
        <v>18221954.452999383</v>
      </c>
      <c r="H158" s="13">
        <f t="shared" ref="H158" si="233">SUM(H156:H157)</f>
        <v>56763924.254999377</v>
      </c>
      <c r="I158" s="13">
        <v>35367181.866999999</v>
      </c>
      <c r="J158" s="13">
        <v>118568766.774</v>
      </c>
      <c r="K158" s="13">
        <v>11196529.443999998</v>
      </c>
      <c r="L158" s="13">
        <v>9537865.5959999859</v>
      </c>
      <c r="M158" s="13">
        <f t="shared" ref="M158" si="234">SUM(M156:M157)</f>
        <v>174670343.68099999</v>
      </c>
      <c r="N158" s="6">
        <f t="shared" si="212"/>
        <v>40924301.030000001</v>
      </c>
      <c r="O158" s="6">
        <f t="shared" si="213"/>
        <v>148990921.23100001</v>
      </c>
      <c r="P158" s="6">
        <f t="shared" si="214"/>
        <v>13759225.625999998</v>
      </c>
      <c r="Q158" s="6">
        <f t="shared" si="215"/>
        <v>27759820.048999369</v>
      </c>
      <c r="R158" s="6">
        <f t="shared" si="216"/>
        <v>231434267.93599936</v>
      </c>
    </row>
    <row r="159" spans="1:18" ht="26.25" customHeight="1" x14ac:dyDescent="0.25">
      <c r="A159" s="34"/>
      <c r="B159" s="9" t="s">
        <v>19</v>
      </c>
      <c r="C159" s="9" t="s">
        <v>4</v>
      </c>
      <c r="D159" s="28">
        <v>2261937.7799999989</v>
      </c>
      <c r="E159" s="28">
        <v>1031.1389999999999</v>
      </c>
      <c r="F159" s="28">
        <v>2600.0729999999999</v>
      </c>
      <c r="G159" s="28">
        <v>7628.9520000000011</v>
      </c>
      <c r="H159" s="10">
        <f>SUM(D159:G159)</f>
        <v>2273197.9439999987</v>
      </c>
      <c r="I159" s="28"/>
      <c r="J159" s="28"/>
      <c r="K159" s="28"/>
      <c r="L159" s="28">
        <v>281.64999999999998</v>
      </c>
      <c r="M159" s="11">
        <f>SUM(I159:L159)</f>
        <v>281.64999999999998</v>
      </c>
      <c r="N159" s="7">
        <f t="shared" ref="N159:N160" si="235">D159+I159</f>
        <v>2261937.7799999989</v>
      </c>
      <c r="O159" s="7">
        <f t="shared" ref="O159:O160" si="236">E159+J159</f>
        <v>1031.1389999999999</v>
      </c>
      <c r="P159" s="7">
        <f t="shared" ref="P159:P160" si="237">F159+K159</f>
        <v>2600.0729999999999</v>
      </c>
      <c r="Q159" s="7">
        <f t="shared" ref="Q159:Q160" si="238">G159+L159</f>
        <v>7910.6020000000008</v>
      </c>
      <c r="R159" s="8">
        <f t="shared" ref="R159:R160" si="239">H159+M159</f>
        <v>2273479.5939999986</v>
      </c>
    </row>
    <row r="160" spans="1:18" ht="26.25" customHeight="1" x14ac:dyDescent="0.25">
      <c r="A160" s="34"/>
      <c r="B160" s="9"/>
      <c r="C160" s="9" t="s">
        <v>18</v>
      </c>
      <c r="D160" s="28">
        <v>2.1779999999999999</v>
      </c>
      <c r="E160" s="28">
        <v>25195.069</v>
      </c>
      <c r="F160" s="28">
        <v>2648.7510000000011</v>
      </c>
      <c r="G160" s="28">
        <v>234.3</v>
      </c>
      <c r="H160" s="10">
        <f>SUM(D160:G160)</f>
        <v>28080.297999999999</v>
      </c>
      <c r="I160" s="28"/>
      <c r="J160" s="28"/>
      <c r="K160" s="28"/>
      <c r="L160" s="28"/>
      <c r="M160" s="11">
        <f>SUM(I160:L160)</f>
        <v>0</v>
      </c>
      <c r="N160" s="7">
        <f t="shared" si="235"/>
        <v>2.1779999999999999</v>
      </c>
      <c r="O160" s="7">
        <f t="shared" si="236"/>
        <v>25195.069</v>
      </c>
      <c r="P160" s="7">
        <f t="shared" si="237"/>
        <v>2648.7510000000011</v>
      </c>
      <c r="Q160" s="7">
        <f t="shared" si="238"/>
        <v>234.3</v>
      </c>
      <c r="R160" s="8">
        <f t="shared" si="239"/>
        <v>28080.297999999999</v>
      </c>
    </row>
    <row r="161" spans="1:18" ht="26.25" customHeight="1" x14ac:dyDescent="0.25">
      <c r="A161" s="34"/>
      <c r="B161" s="12" t="s">
        <v>26</v>
      </c>
      <c r="C161" s="12"/>
      <c r="D161" s="13">
        <v>2261939.9579999987</v>
      </c>
      <c r="E161" s="13">
        <v>26226.207999999999</v>
      </c>
      <c r="F161" s="13">
        <v>5248.8240000000005</v>
      </c>
      <c r="G161" s="13">
        <v>7863.2520000000013</v>
      </c>
      <c r="H161" s="13">
        <f t="shared" ref="H161" si="240">SUM(H159:H160)</f>
        <v>2301278.2419999987</v>
      </c>
      <c r="I161" s="13"/>
      <c r="J161" s="13"/>
      <c r="K161" s="13"/>
      <c r="L161" s="13">
        <v>281.64999999999998</v>
      </c>
      <c r="M161" s="13">
        <f t="shared" ref="M161" si="241">SUM(M159:M160)</f>
        <v>281.64999999999998</v>
      </c>
      <c r="N161" s="6">
        <f t="shared" si="212"/>
        <v>2261939.9579999987</v>
      </c>
      <c r="O161" s="6">
        <f t="shared" si="213"/>
        <v>26226.207999999999</v>
      </c>
      <c r="P161" s="6">
        <f t="shared" si="214"/>
        <v>5248.8240000000005</v>
      </c>
      <c r="Q161" s="6">
        <f t="shared" si="215"/>
        <v>8144.902000000001</v>
      </c>
      <c r="R161" s="6">
        <f t="shared" si="216"/>
        <v>2301559.8919999986</v>
      </c>
    </row>
    <row r="162" spans="1:18" ht="26.25" customHeight="1" x14ac:dyDescent="0.25">
      <c r="A162" s="34"/>
      <c r="B162" s="9" t="s">
        <v>7</v>
      </c>
      <c r="C162" s="9" t="s">
        <v>4</v>
      </c>
      <c r="D162" s="28"/>
      <c r="E162" s="28"/>
      <c r="F162" s="28">
        <v>16304.016</v>
      </c>
      <c r="G162" s="28"/>
      <c r="H162" s="10">
        <f>SUM(D162:G162)</f>
        <v>16304.016</v>
      </c>
      <c r="I162" s="28"/>
      <c r="J162" s="28">
        <v>443806.12999999989</v>
      </c>
      <c r="K162" s="28">
        <v>1252.425</v>
      </c>
      <c r="L162" s="28"/>
      <c r="M162" s="11">
        <f>SUM(I162:L162)</f>
        <v>445058.55499999988</v>
      </c>
      <c r="N162" s="7">
        <f t="shared" ref="N162:N163" si="242">D162+I162</f>
        <v>0</v>
      </c>
      <c r="O162" s="7">
        <f t="shared" ref="O162:O163" si="243">E162+J162</f>
        <v>443806.12999999989</v>
      </c>
      <c r="P162" s="7">
        <f t="shared" ref="P162:P163" si="244">F162+K162</f>
        <v>17556.440999999999</v>
      </c>
      <c r="Q162" s="7">
        <f t="shared" ref="Q162:Q163" si="245">G162+L162</f>
        <v>0</v>
      </c>
      <c r="R162" s="8">
        <f t="shared" ref="R162:R163" si="246">H162+M162</f>
        <v>461362.57099999988</v>
      </c>
    </row>
    <row r="163" spans="1:18" ht="26.25" customHeight="1" x14ac:dyDescent="0.25">
      <c r="A163" s="34"/>
      <c r="B163" s="9"/>
      <c r="C163" s="9" t="s">
        <v>18</v>
      </c>
      <c r="D163" s="28"/>
      <c r="E163" s="28">
        <v>574861.25899999996</v>
      </c>
      <c r="F163" s="28">
        <v>88370.465999999971</v>
      </c>
      <c r="G163" s="28"/>
      <c r="H163" s="10">
        <f>SUM(D163:G163)</f>
        <v>663231.72499999998</v>
      </c>
      <c r="I163" s="28">
        <v>20629.16</v>
      </c>
      <c r="J163" s="28">
        <v>1272549.453</v>
      </c>
      <c r="K163" s="28">
        <v>13366.826999999999</v>
      </c>
      <c r="L163" s="28"/>
      <c r="M163" s="11">
        <f>SUM(I163:L163)</f>
        <v>1306545.44</v>
      </c>
      <c r="N163" s="7">
        <f t="shared" si="242"/>
        <v>20629.16</v>
      </c>
      <c r="O163" s="7">
        <f t="shared" si="243"/>
        <v>1847410.7119999998</v>
      </c>
      <c r="P163" s="7">
        <f t="shared" si="244"/>
        <v>101737.29299999998</v>
      </c>
      <c r="Q163" s="7">
        <f t="shared" si="245"/>
        <v>0</v>
      </c>
      <c r="R163" s="8">
        <f t="shared" si="246"/>
        <v>1969777.165</v>
      </c>
    </row>
    <row r="164" spans="1:18" ht="26.25" customHeight="1" x14ac:dyDescent="0.25">
      <c r="A164" s="34"/>
      <c r="B164" s="4" t="s">
        <v>26</v>
      </c>
      <c r="C164" s="4"/>
      <c r="D164" s="6"/>
      <c r="E164" s="6">
        <v>574861.25899999996</v>
      </c>
      <c r="F164" s="6">
        <v>104674.48199999997</v>
      </c>
      <c r="G164" s="6"/>
      <c r="H164" s="6">
        <f t="shared" ref="H164" si="247">SUM(H162:H163)</f>
        <v>679535.74099999992</v>
      </c>
      <c r="I164" s="6">
        <v>20629.16</v>
      </c>
      <c r="J164" s="6">
        <v>1716355.5829999999</v>
      </c>
      <c r="K164" s="6">
        <v>14619.251999999999</v>
      </c>
      <c r="L164" s="6"/>
      <c r="M164" s="6">
        <f t="shared" ref="M164" si="248">SUM(M162:M163)</f>
        <v>1751603.9949999999</v>
      </c>
      <c r="N164" s="6">
        <f t="shared" ref="N164" si="249">SUM(N162:N163)</f>
        <v>20629.16</v>
      </c>
      <c r="O164" s="6">
        <f t="shared" ref="O164" si="250">SUM(O162:O163)</f>
        <v>2291216.8419999997</v>
      </c>
      <c r="P164" s="6">
        <f t="shared" ref="P164" si="251">SUM(P162:P163)</f>
        <v>119293.73399999997</v>
      </c>
      <c r="Q164" s="6">
        <f t="shared" ref="Q164" si="252">SUM(Q162:Q163)</f>
        <v>0</v>
      </c>
      <c r="R164" s="6">
        <f t="shared" ref="R164" si="253">SUM(R162:R163)</f>
        <v>2431139.736</v>
      </c>
    </row>
    <row r="165" spans="1:18" ht="26.25" customHeight="1" x14ac:dyDescent="0.25">
      <c r="A165" s="34"/>
      <c r="B165" s="27" t="s">
        <v>27</v>
      </c>
      <c r="C165" s="14" t="s">
        <v>4</v>
      </c>
      <c r="D165" s="15">
        <f>SUM(D150,D153,D156,D159,D162)</f>
        <v>54929017.898999996</v>
      </c>
      <c r="E165" s="15">
        <f t="shared" ref="E165:M165" si="254">SUM(E150,E153,E156,E159,E162)</f>
        <v>38396666.195999995</v>
      </c>
      <c r="F165" s="15">
        <f t="shared" si="254"/>
        <v>5347445.1950000012</v>
      </c>
      <c r="G165" s="15">
        <f t="shared" si="254"/>
        <v>34322716.623002142</v>
      </c>
      <c r="H165" s="15">
        <f t="shared" si="254"/>
        <v>132995845.91300213</v>
      </c>
      <c r="I165" s="15">
        <f t="shared" si="254"/>
        <v>59074345.885000005</v>
      </c>
      <c r="J165" s="15">
        <f t="shared" si="254"/>
        <v>127003399.92799999</v>
      </c>
      <c r="K165" s="15">
        <f t="shared" si="254"/>
        <v>8935546.0069999993</v>
      </c>
      <c r="L165" s="15">
        <f t="shared" si="254"/>
        <v>14969428.274999918</v>
      </c>
      <c r="M165" s="15">
        <f t="shared" si="254"/>
        <v>209982720.09499991</v>
      </c>
      <c r="N165" s="15">
        <f t="shared" ref="N165:N181" si="255">D165+I165</f>
        <v>114003363.78400001</v>
      </c>
      <c r="O165" s="15">
        <f t="shared" ref="O165:O181" si="256">E165+J165</f>
        <v>165400066.12399998</v>
      </c>
      <c r="P165" s="15">
        <f t="shared" ref="P165:P181" si="257">F165+K165</f>
        <v>14282991.202</v>
      </c>
      <c r="Q165" s="15">
        <f t="shared" ref="Q165:Q181" si="258">G165+L165</f>
        <v>49292144.898002058</v>
      </c>
      <c r="R165" s="15">
        <f t="shared" ref="R165:R181" si="259">H165+M165</f>
        <v>342978566.00800204</v>
      </c>
    </row>
    <row r="166" spans="1:18" ht="26.25" customHeight="1" x14ac:dyDescent="0.25">
      <c r="A166" s="34"/>
      <c r="B166" s="14"/>
      <c r="C166" s="14" t="s">
        <v>18</v>
      </c>
      <c r="D166" s="15">
        <f>SUM(D151,D154,D157,D160,D163)</f>
        <v>163421617.73399997</v>
      </c>
      <c r="E166" s="15">
        <f t="shared" ref="E166:M166" si="260">SUM(E151,E154,E157,E160,E163)</f>
        <v>18165246.134999998</v>
      </c>
      <c r="F166" s="15">
        <f t="shared" si="260"/>
        <v>12955687.870999999</v>
      </c>
      <c r="G166" s="15">
        <f t="shared" si="260"/>
        <v>47108616.622997507</v>
      </c>
      <c r="H166" s="15">
        <f t="shared" si="260"/>
        <v>241651168.3629975</v>
      </c>
      <c r="I166" s="15">
        <f t="shared" si="260"/>
        <v>439028684.95000011</v>
      </c>
      <c r="J166" s="15">
        <f t="shared" si="260"/>
        <v>51743420.347000003</v>
      </c>
      <c r="K166" s="15">
        <f t="shared" si="260"/>
        <v>29827883.800000008</v>
      </c>
      <c r="L166" s="15">
        <f t="shared" si="260"/>
        <v>16920406.934999961</v>
      </c>
      <c r="M166" s="15">
        <f t="shared" si="260"/>
        <v>537520396.03200006</v>
      </c>
      <c r="N166" s="15">
        <f t="shared" si="255"/>
        <v>602450302.68400002</v>
      </c>
      <c r="O166" s="15">
        <f t="shared" si="256"/>
        <v>69908666.481999993</v>
      </c>
      <c r="P166" s="15">
        <f t="shared" si="257"/>
        <v>42783571.671000004</v>
      </c>
      <c r="Q166" s="15">
        <f t="shared" si="258"/>
        <v>64029023.557997465</v>
      </c>
      <c r="R166" s="15">
        <f t="shared" si="259"/>
        <v>779171564.3949976</v>
      </c>
    </row>
    <row r="167" spans="1:18" ht="26.25" customHeight="1" thickBot="1" x14ac:dyDescent="0.3">
      <c r="A167" s="35"/>
      <c r="B167" s="26"/>
      <c r="C167" s="16" t="s">
        <v>27</v>
      </c>
      <c r="D167" s="17">
        <f>SUM(D164,D161,D158,D155,D152)</f>
        <v>218350635.63299996</v>
      </c>
      <c r="E167" s="17">
        <f t="shared" ref="E167:M167" si="261">SUM(E164,E161,E158,E155,E152)</f>
        <v>56561912.331</v>
      </c>
      <c r="F167" s="17">
        <f t="shared" si="261"/>
        <v>18303133.066</v>
      </c>
      <c r="G167" s="17">
        <f t="shared" si="261"/>
        <v>81431333.245999649</v>
      </c>
      <c r="H167" s="17">
        <f t="shared" si="261"/>
        <v>374647014.27599961</v>
      </c>
      <c r="I167" s="17">
        <f t="shared" si="261"/>
        <v>498103030.8350001</v>
      </c>
      <c r="J167" s="17">
        <f t="shared" si="261"/>
        <v>178746820.27500001</v>
      </c>
      <c r="K167" s="17">
        <f t="shared" si="261"/>
        <v>38763429.807000011</v>
      </c>
      <c r="L167" s="17">
        <f t="shared" si="261"/>
        <v>31889835.209999878</v>
      </c>
      <c r="M167" s="17">
        <f t="shared" si="261"/>
        <v>747503116.12699997</v>
      </c>
      <c r="N167" s="17">
        <f t="shared" si="255"/>
        <v>716453666.46800005</v>
      </c>
      <c r="O167" s="17">
        <f t="shared" si="256"/>
        <v>235308732.60600001</v>
      </c>
      <c r="P167" s="17">
        <f t="shared" si="257"/>
        <v>57066562.873000011</v>
      </c>
      <c r="Q167" s="17">
        <f t="shared" si="258"/>
        <v>113321168.45599952</v>
      </c>
      <c r="R167" s="17">
        <f t="shared" si="259"/>
        <v>1122150130.4029996</v>
      </c>
    </row>
    <row r="168" spans="1:18" ht="26.25" customHeight="1" x14ac:dyDescent="0.25">
      <c r="A168" s="33">
        <v>2019</v>
      </c>
      <c r="B168" s="9" t="s">
        <v>22</v>
      </c>
      <c r="C168" s="9" t="s">
        <v>4</v>
      </c>
      <c r="D168" s="28">
        <v>43915459.759999998</v>
      </c>
      <c r="E168" s="28">
        <v>22677513.528000001</v>
      </c>
      <c r="F168" s="28">
        <v>1861889.478000009</v>
      </c>
      <c r="G168" s="28">
        <v>25105570.45399965</v>
      </c>
      <c r="H168" s="10">
        <f>SUM(D168:G168)</f>
        <v>93560433.219999671</v>
      </c>
      <c r="I168" s="28">
        <v>28215837.137000009</v>
      </c>
      <c r="J168" s="28">
        <v>18064216.899</v>
      </c>
      <c r="K168" s="28">
        <v>600857.99600000004</v>
      </c>
      <c r="L168" s="28">
        <v>10256376.12699984</v>
      </c>
      <c r="M168" s="11">
        <f>SUM(I168:L168)</f>
        <v>57137288.158999853</v>
      </c>
      <c r="N168" s="7">
        <f t="shared" si="255"/>
        <v>72131296.897000015</v>
      </c>
      <c r="O168" s="7">
        <f t="shared" si="256"/>
        <v>40741730.427000001</v>
      </c>
      <c r="P168" s="7">
        <f t="shared" si="257"/>
        <v>2462747.4740000088</v>
      </c>
      <c r="Q168" s="7">
        <f t="shared" si="258"/>
        <v>35361946.580999494</v>
      </c>
      <c r="R168" s="8">
        <f t="shared" si="259"/>
        <v>150697721.37899953</v>
      </c>
    </row>
    <row r="169" spans="1:18" ht="26.25" customHeight="1" x14ac:dyDescent="0.25">
      <c r="A169" s="34"/>
      <c r="B169" s="9"/>
      <c r="C169" s="9" t="s">
        <v>18</v>
      </c>
      <c r="D169" s="28">
        <v>151395703.505</v>
      </c>
      <c r="E169" s="28">
        <v>6864273.6579999998</v>
      </c>
      <c r="F169" s="28">
        <v>11533258.45100002</v>
      </c>
      <c r="G169" s="28">
        <v>36408414.737000383</v>
      </c>
      <c r="H169" s="10">
        <f>SUM(D169:G169)</f>
        <v>206201650.3510004</v>
      </c>
      <c r="I169" s="28">
        <v>367858661.61799997</v>
      </c>
      <c r="J169" s="28">
        <v>40216844.086000003</v>
      </c>
      <c r="K169" s="28">
        <v>17046165.109999999</v>
      </c>
      <c r="L169" s="28">
        <v>11962211.305999991</v>
      </c>
      <c r="M169" s="11">
        <f>SUM(I169:L169)</f>
        <v>437083882.12</v>
      </c>
      <c r="N169" s="7">
        <f t="shared" si="255"/>
        <v>519254365.12299997</v>
      </c>
      <c r="O169" s="7">
        <f t="shared" si="256"/>
        <v>47081117.744000003</v>
      </c>
      <c r="P169" s="7">
        <f t="shared" si="257"/>
        <v>28579423.561000019</v>
      </c>
      <c r="Q169" s="7">
        <f t="shared" si="258"/>
        <v>48370626.04300037</v>
      </c>
      <c r="R169" s="8">
        <f t="shared" si="259"/>
        <v>643285532.47100043</v>
      </c>
    </row>
    <row r="170" spans="1:18" ht="26.25" customHeight="1" x14ac:dyDescent="0.25">
      <c r="A170" s="34"/>
      <c r="B170" s="12" t="s">
        <v>26</v>
      </c>
      <c r="C170" s="12"/>
      <c r="D170" s="13">
        <v>195311163.26499999</v>
      </c>
      <c r="E170" s="13">
        <v>29541787.186000001</v>
      </c>
      <c r="F170" s="13">
        <v>13395147.929000029</v>
      </c>
      <c r="G170" s="13">
        <v>61513985.191000029</v>
      </c>
      <c r="H170" s="13">
        <f>SUM(H168:H169)</f>
        <v>299762083.5710001</v>
      </c>
      <c r="I170" s="13">
        <v>396074498.755</v>
      </c>
      <c r="J170" s="13">
        <v>58281060.984999999</v>
      </c>
      <c r="K170" s="13">
        <v>17647023.105999999</v>
      </c>
      <c r="L170" s="13">
        <v>22218587.432999831</v>
      </c>
      <c r="M170" s="13">
        <f t="shared" ref="M170" si="262">SUM(M168:M169)</f>
        <v>494221170.27899987</v>
      </c>
      <c r="N170" s="6">
        <f t="shared" si="255"/>
        <v>591385662.01999998</v>
      </c>
      <c r="O170" s="6">
        <f t="shared" si="256"/>
        <v>87822848.171000004</v>
      </c>
      <c r="P170" s="6">
        <f t="shared" si="257"/>
        <v>31042171.035000026</v>
      </c>
      <c r="Q170" s="6">
        <f t="shared" si="258"/>
        <v>83732572.623999864</v>
      </c>
      <c r="R170" s="6">
        <f t="shared" si="259"/>
        <v>793983253.8499999</v>
      </c>
    </row>
    <row r="171" spans="1:18" ht="26.25" customHeight="1" x14ac:dyDescent="0.25">
      <c r="A171" s="34"/>
      <c r="B171" s="9" t="s">
        <v>21</v>
      </c>
      <c r="C171" s="9" t="s">
        <v>4</v>
      </c>
      <c r="D171" s="28">
        <v>7102123.1780000012</v>
      </c>
      <c r="E171" s="28">
        <v>1513501.348</v>
      </c>
      <c r="F171" s="28">
        <v>1812497.2670000021</v>
      </c>
      <c r="G171" s="28">
        <v>401204.20400000119</v>
      </c>
      <c r="H171" s="10">
        <f>SUM(D171:G171)</f>
        <v>10829325.997000005</v>
      </c>
      <c r="I171" s="28">
        <v>14095253.896</v>
      </c>
      <c r="J171" s="28">
        <v>3212526.3960000011</v>
      </c>
      <c r="K171" s="28">
        <v>2282057.717000003</v>
      </c>
      <c r="L171" s="28">
        <v>285380.27699999989</v>
      </c>
      <c r="M171" s="11">
        <f>SUM(I171:L171)</f>
        <v>19875218.286000002</v>
      </c>
      <c r="N171" s="7">
        <f t="shared" si="255"/>
        <v>21197377.074000001</v>
      </c>
      <c r="O171" s="7">
        <f t="shared" si="256"/>
        <v>4726027.7440000009</v>
      </c>
      <c r="P171" s="7">
        <f t="shared" si="257"/>
        <v>4094554.9840000048</v>
      </c>
      <c r="Q171" s="7">
        <f t="shared" si="258"/>
        <v>686584.48100000108</v>
      </c>
      <c r="R171" s="8">
        <f t="shared" si="259"/>
        <v>30704544.283000007</v>
      </c>
    </row>
    <row r="172" spans="1:18" ht="26.25" customHeight="1" x14ac:dyDescent="0.25">
      <c r="A172" s="34"/>
      <c r="B172" s="9"/>
      <c r="C172" s="9" t="s">
        <v>18</v>
      </c>
      <c r="D172" s="28">
        <v>2592861.0179999992</v>
      </c>
      <c r="E172" s="28">
        <v>431718.61</v>
      </c>
      <c r="F172" s="28">
        <v>1097675.321</v>
      </c>
      <c r="G172" s="28">
        <v>182713.6749999999</v>
      </c>
      <c r="H172" s="10">
        <f>SUM(D172:G172)</f>
        <v>4304968.6239999989</v>
      </c>
      <c r="I172" s="28">
        <v>20670662.157000002</v>
      </c>
      <c r="J172" s="28">
        <v>4868822.5589999994</v>
      </c>
      <c r="K172" s="28">
        <v>4465590.9520000201</v>
      </c>
      <c r="L172" s="28">
        <v>404606.61499999883</v>
      </c>
      <c r="M172" s="11">
        <f>SUM(I172:L172)</f>
        <v>30409682.283000018</v>
      </c>
      <c r="N172" s="7">
        <f t="shared" si="255"/>
        <v>23263523.175000001</v>
      </c>
      <c r="O172" s="7">
        <f t="shared" si="256"/>
        <v>5300541.1689999998</v>
      </c>
      <c r="P172" s="7">
        <f t="shared" si="257"/>
        <v>5563266.2730000205</v>
      </c>
      <c r="Q172" s="7">
        <f t="shared" si="258"/>
        <v>587320.28999999876</v>
      </c>
      <c r="R172" s="8">
        <f t="shared" si="259"/>
        <v>34714650.90700002</v>
      </c>
    </row>
    <row r="173" spans="1:18" ht="26.25" customHeight="1" x14ac:dyDescent="0.25">
      <c r="A173" s="34"/>
      <c r="B173" s="12" t="s">
        <v>26</v>
      </c>
      <c r="C173" s="12"/>
      <c r="D173" s="13">
        <v>9694984.1960000005</v>
      </c>
      <c r="E173" s="13">
        <v>1945219.9580000001</v>
      </c>
      <c r="F173" s="13">
        <v>2910172.5880000023</v>
      </c>
      <c r="G173" s="13">
        <v>583917.87900000112</v>
      </c>
      <c r="H173" s="13">
        <f t="shared" ref="H173:M173" si="263">SUM(H171:H172)</f>
        <v>15134294.621000003</v>
      </c>
      <c r="I173" s="13">
        <v>34765916.053000003</v>
      </c>
      <c r="J173" s="13">
        <v>8081348.9550000001</v>
      </c>
      <c r="K173" s="13">
        <v>6747648.669000023</v>
      </c>
      <c r="L173" s="13">
        <v>689986.89199999871</v>
      </c>
      <c r="M173" s="13">
        <f t="shared" si="263"/>
        <v>50284900.569000021</v>
      </c>
      <c r="N173" s="6">
        <f t="shared" si="255"/>
        <v>44460900.249000005</v>
      </c>
      <c r="O173" s="6">
        <f t="shared" si="256"/>
        <v>10026568.913000001</v>
      </c>
      <c r="P173" s="6">
        <f t="shared" si="257"/>
        <v>9657821.2570000254</v>
      </c>
      <c r="Q173" s="6">
        <f t="shared" si="258"/>
        <v>1273904.7709999997</v>
      </c>
      <c r="R173" s="6">
        <f t="shared" si="259"/>
        <v>65419195.190000027</v>
      </c>
    </row>
    <row r="174" spans="1:18" ht="26.25" customHeight="1" x14ac:dyDescent="0.25">
      <c r="A174" s="34"/>
      <c r="B174" s="9" t="s">
        <v>20</v>
      </c>
      <c r="C174" s="9" t="s">
        <v>4</v>
      </c>
      <c r="D174" s="28">
        <v>3656354.327000001</v>
      </c>
      <c r="E174" s="28">
        <v>16146557.073000001</v>
      </c>
      <c r="F174" s="28">
        <v>2043947.425</v>
      </c>
      <c r="G174" s="28">
        <v>9427487.904999828</v>
      </c>
      <c r="H174" s="10">
        <f>SUM(D174:G174)</f>
        <v>31274346.729999833</v>
      </c>
      <c r="I174" s="28">
        <v>17673438.348999999</v>
      </c>
      <c r="J174" s="28">
        <v>112016900.774</v>
      </c>
      <c r="K174" s="28">
        <v>4974472.4109999985</v>
      </c>
      <c r="L174" s="28">
        <v>6397499.3129999787</v>
      </c>
      <c r="M174" s="11">
        <f>SUM(I174:L174)</f>
        <v>141062310.84699994</v>
      </c>
      <c r="N174" s="7">
        <f t="shared" si="255"/>
        <v>21329792.675999999</v>
      </c>
      <c r="O174" s="7">
        <f t="shared" si="256"/>
        <v>128163457.847</v>
      </c>
      <c r="P174" s="7">
        <f t="shared" si="257"/>
        <v>7018419.8359999983</v>
      </c>
      <c r="Q174" s="7">
        <f t="shared" si="258"/>
        <v>15824987.217999807</v>
      </c>
      <c r="R174" s="8">
        <f t="shared" si="259"/>
        <v>172336657.57699978</v>
      </c>
    </row>
    <row r="175" spans="1:18" ht="26.25" customHeight="1" x14ac:dyDescent="0.25">
      <c r="A175" s="34"/>
      <c r="B175" s="9"/>
      <c r="C175" s="9" t="s">
        <v>18</v>
      </c>
      <c r="D175" s="28">
        <v>889178.56500000006</v>
      </c>
      <c r="E175" s="28">
        <v>10811163.942</v>
      </c>
      <c r="F175" s="28">
        <v>492733.47300000011</v>
      </c>
      <c r="G175" s="28">
        <v>10240694.747999931</v>
      </c>
      <c r="H175" s="10">
        <f>SUM(D175:G175)</f>
        <v>22433770.727999929</v>
      </c>
      <c r="I175" s="28">
        <v>20530220.489</v>
      </c>
      <c r="J175" s="28">
        <v>13958241.338</v>
      </c>
      <c r="K175" s="28">
        <v>5909035.3109999998</v>
      </c>
      <c r="L175" s="28">
        <v>5772912.2509999871</v>
      </c>
      <c r="M175" s="11">
        <f>SUM(I175:L175)</f>
        <v>46170409.388999984</v>
      </c>
      <c r="N175" s="7">
        <f t="shared" si="255"/>
        <v>21419399.054000001</v>
      </c>
      <c r="O175" s="7">
        <f t="shared" si="256"/>
        <v>24769405.280000001</v>
      </c>
      <c r="P175" s="7">
        <f t="shared" si="257"/>
        <v>6401768.784</v>
      </c>
      <c r="Q175" s="7">
        <f t="shared" si="258"/>
        <v>16013606.998999918</v>
      </c>
      <c r="R175" s="8">
        <f t="shared" si="259"/>
        <v>68604180.116999909</v>
      </c>
    </row>
    <row r="176" spans="1:18" ht="26.25" customHeight="1" x14ac:dyDescent="0.25">
      <c r="A176" s="34"/>
      <c r="B176" s="12" t="s">
        <v>26</v>
      </c>
      <c r="C176" s="12"/>
      <c r="D176" s="13">
        <v>4545532.8920000009</v>
      </c>
      <c r="E176" s="13">
        <v>26957721.015000001</v>
      </c>
      <c r="F176" s="13">
        <v>2536680.898</v>
      </c>
      <c r="G176" s="13">
        <v>19668182.652999759</v>
      </c>
      <c r="H176" s="13">
        <f t="shared" ref="H176:M176" si="264">SUM(H174:H175)</f>
        <v>53708117.457999766</v>
      </c>
      <c r="I176" s="13">
        <v>38203658.838</v>
      </c>
      <c r="J176" s="13">
        <v>125975142.112</v>
      </c>
      <c r="K176" s="13">
        <v>10883507.721999999</v>
      </c>
      <c r="L176" s="13">
        <v>12170411.563999966</v>
      </c>
      <c r="M176" s="13">
        <f t="shared" si="264"/>
        <v>187232720.23599994</v>
      </c>
      <c r="N176" s="6">
        <f t="shared" si="255"/>
        <v>42749191.730000004</v>
      </c>
      <c r="O176" s="6">
        <f t="shared" si="256"/>
        <v>152932863.127</v>
      </c>
      <c r="P176" s="6">
        <f t="shared" si="257"/>
        <v>13420188.619999999</v>
      </c>
      <c r="Q176" s="6">
        <f t="shared" si="258"/>
        <v>31838594.216999725</v>
      </c>
      <c r="R176" s="6">
        <f t="shared" si="259"/>
        <v>240940837.69399971</v>
      </c>
    </row>
    <row r="177" spans="1:18" ht="26.25" customHeight="1" x14ac:dyDescent="0.25">
      <c r="A177" s="34"/>
      <c r="B177" s="9" t="s">
        <v>19</v>
      </c>
      <c r="C177" s="9" t="s">
        <v>4</v>
      </c>
      <c r="D177" s="28">
        <v>2111980.7399999988</v>
      </c>
      <c r="E177" s="28">
        <v>242.8</v>
      </c>
      <c r="F177" s="28">
        <v>5174.2889999999998</v>
      </c>
      <c r="G177" s="28">
        <v>9042.3650000000016</v>
      </c>
      <c r="H177" s="10">
        <f>SUM(D177:G177)</f>
        <v>2126440.1939999987</v>
      </c>
      <c r="I177" s="28"/>
      <c r="J177" s="28"/>
      <c r="K177" s="28"/>
      <c r="L177" s="28">
        <v>60357.257999999987</v>
      </c>
      <c r="M177" s="11">
        <f>SUM(I177:L177)</f>
        <v>60357.257999999987</v>
      </c>
      <c r="N177" s="7">
        <f t="shared" si="255"/>
        <v>2111980.7399999988</v>
      </c>
      <c r="O177" s="7">
        <f t="shared" si="256"/>
        <v>242.8</v>
      </c>
      <c r="P177" s="7">
        <f t="shared" si="257"/>
        <v>5174.2889999999998</v>
      </c>
      <c r="Q177" s="7">
        <f t="shared" si="258"/>
        <v>69399.622999999992</v>
      </c>
      <c r="R177" s="8">
        <f t="shared" si="259"/>
        <v>2186797.4519999987</v>
      </c>
    </row>
    <row r="178" spans="1:18" ht="26.25" customHeight="1" x14ac:dyDescent="0.25">
      <c r="A178" s="34"/>
      <c r="B178" s="9"/>
      <c r="C178" s="9" t="s">
        <v>18</v>
      </c>
      <c r="D178" s="28">
        <v>0.01</v>
      </c>
      <c r="E178" s="28">
        <v>13265.49</v>
      </c>
      <c r="F178" s="28">
        <v>5061.222999999999</v>
      </c>
      <c r="G178" s="28">
        <v>2.2999999999999998</v>
      </c>
      <c r="H178" s="10">
        <f>SUM(D178:G178)</f>
        <v>18329.022999999997</v>
      </c>
      <c r="I178" s="28"/>
      <c r="J178" s="28"/>
      <c r="K178" s="28"/>
      <c r="L178" s="28"/>
      <c r="M178" s="11">
        <f>SUM(I178:L178)</f>
        <v>0</v>
      </c>
      <c r="N178" s="7">
        <f t="shared" si="255"/>
        <v>0.01</v>
      </c>
      <c r="O178" s="7">
        <f t="shared" si="256"/>
        <v>13265.49</v>
      </c>
      <c r="P178" s="7">
        <f t="shared" si="257"/>
        <v>5061.222999999999</v>
      </c>
      <c r="Q178" s="7">
        <f t="shared" si="258"/>
        <v>2.2999999999999998</v>
      </c>
      <c r="R178" s="8">
        <f t="shared" si="259"/>
        <v>18329.022999999997</v>
      </c>
    </row>
    <row r="179" spans="1:18" ht="26.25" customHeight="1" x14ac:dyDescent="0.25">
      <c r="A179" s="34"/>
      <c r="B179" s="12" t="s">
        <v>26</v>
      </c>
      <c r="C179" s="12"/>
      <c r="D179" s="13">
        <v>2111980.7499999986</v>
      </c>
      <c r="E179" s="13">
        <v>13508.289999999999</v>
      </c>
      <c r="F179" s="13">
        <v>10235.511999999999</v>
      </c>
      <c r="G179" s="13">
        <v>9044.6650000000009</v>
      </c>
      <c r="H179" s="13">
        <f t="shared" ref="H179:M179" si="265">SUM(H177:H178)</f>
        <v>2144769.2169999988</v>
      </c>
      <c r="I179" s="13"/>
      <c r="J179" s="13"/>
      <c r="K179" s="13"/>
      <c r="L179" s="13">
        <v>60357.257999999987</v>
      </c>
      <c r="M179" s="13">
        <f t="shared" si="265"/>
        <v>60357.257999999987</v>
      </c>
      <c r="N179" s="6">
        <f t="shared" si="255"/>
        <v>2111980.7499999986</v>
      </c>
      <c r="O179" s="6">
        <f t="shared" si="256"/>
        <v>13508.289999999999</v>
      </c>
      <c r="P179" s="6">
        <f t="shared" si="257"/>
        <v>10235.511999999999</v>
      </c>
      <c r="Q179" s="6">
        <f t="shared" si="258"/>
        <v>69401.922999999981</v>
      </c>
      <c r="R179" s="6">
        <f t="shared" si="259"/>
        <v>2205126.4749999987</v>
      </c>
    </row>
    <row r="180" spans="1:18" ht="26.25" customHeight="1" x14ac:dyDescent="0.25">
      <c r="A180" s="34"/>
      <c r="B180" s="9" t="s">
        <v>7</v>
      </c>
      <c r="C180" s="9" t="s">
        <v>4</v>
      </c>
      <c r="D180" s="28"/>
      <c r="E180" s="28"/>
      <c r="F180" s="28">
        <v>9500.33</v>
      </c>
      <c r="G180" s="28"/>
      <c r="H180" s="10">
        <f>SUM(D180:G180)</f>
        <v>9500.33</v>
      </c>
      <c r="I180" s="28"/>
      <c r="J180" s="28">
        <v>447192.10200000007</v>
      </c>
      <c r="K180" s="28">
        <v>70843.098999999973</v>
      </c>
      <c r="L180" s="28"/>
      <c r="M180" s="11">
        <f>SUM(I180:L180)</f>
        <v>518035.20100000006</v>
      </c>
      <c r="N180" s="7">
        <f t="shared" si="255"/>
        <v>0</v>
      </c>
      <c r="O180" s="7">
        <f t="shared" si="256"/>
        <v>447192.10200000007</v>
      </c>
      <c r="P180" s="7">
        <f t="shared" si="257"/>
        <v>80343.428999999975</v>
      </c>
      <c r="Q180" s="7">
        <f t="shared" si="258"/>
        <v>0</v>
      </c>
      <c r="R180" s="8">
        <f t="shared" si="259"/>
        <v>527535.53100000008</v>
      </c>
    </row>
    <row r="181" spans="1:18" ht="26.25" customHeight="1" x14ac:dyDescent="0.25">
      <c r="A181" s="34"/>
      <c r="B181" s="9"/>
      <c r="C181" s="9" t="s">
        <v>18</v>
      </c>
      <c r="D181" s="28"/>
      <c r="E181" s="28">
        <v>99221.681000000011</v>
      </c>
      <c r="F181" s="28">
        <v>46770.896999999997</v>
      </c>
      <c r="G181" s="28">
        <v>3488.52</v>
      </c>
      <c r="H181" s="10">
        <f>SUM(D181:G181)</f>
        <v>149481.098</v>
      </c>
      <c r="I181" s="28">
        <v>9341.44</v>
      </c>
      <c r="J181" s="28">
        <v>765982.07400000002</v>
      </c>
      <c r="K181" s="28">
        <v>85662.414999999979</v>
      </c>
      <c r="L181" s="28"/>
      <c r="M181" s="11">
        <f>SUM(I181:L181)</f>
        <v>860985.929</v>
      </c>
      <c r="N181" s="7">
        <f t="shared" si="255"/>
        <v>9341.44</v>
      </c>
      <c r="O181" s="7">
        <f t="shared" si="256"/>
        <v>865203.755</v>
      </c>
      <c r="P181" s="7">
        <f t="shared" si="257"/>
        <v>132433.31199999998</v>
      </c>
      <c r="Q181" s="7">
        <f t="shared" si="258"/>
        <v>3488.52</v>
      </c>
      <c r="R181" s="8">
        <f t="shared" si="259"/>
        <v>1010467.027</v>
      </c>
    </row>
    <row r="182" spans="1:18" ht="26.25" customHeight="1" x14ac:dyDescent="0.25">
      <c r="A182" s="34"/>
      <c r="B182" s="4" t="s">
        <v>26</v>
      </c>
      <c r="C182" s="4"/>
      <c r="D182" s="6"/>
      <c r="E182" s="6">
        <v>99221.681000000011</v>
      </c>
      <c r="F182" s="6">
        <v>56271.226999999999</v>
      </c>
      <c r="G182" s="6">
        <v>3488.52</v>
      </c>
      <c r="H182" s="6">
        <f t="shared" ref="H182:R182" si="266">SUM(H180:H181)</f>
        <v>158981.42799999999</v>
      </c>
      <c r="I182" s="6">
        <v>9341.44</v>
      </c>
      <c r="J182" s="6">
        <v>1213174.176</v>
      </c>
      <c r="K182" s="6">
        <v>156505.51399999997</v>
      </c>
      <c r="L182" s="6"/>
      <c r="M182" s="6">
        <f t="shared" si="266"/>
        <v>1379021.1300000001</v>
      </c>
      <c r="N182" s="6">
        <f t="shared" si="266"/>
        <v>9341.44</v>
      </c>
      <c r="O182" s="6">
        <f t="shared" si="266"/>
        <v>1312395.8570000001</v>
      </c>
      <c r="P182" s="6">
        <f t="shared" si="266"/>
        <v>212776.74099999995</v>
      </c>
      <c r="Q182" s="6">
        <f t="shared" si="266"/>
        <v>3488.52</v>
      </c>
      <c r="R182" s="6">
        <f t="shared" si="266"/>
        <v>1538002.5580000002</v>
      </c>
    </row>
    <row r="183" spans="1:18" ht="26.25" customHeight="1" x14ac:dyDescent="0.25">
      <c r="A183" s="34"/>
      <c r="B183" s="27" t="s">
        <v>27</v>
      </c>
      <c r="C183" s="14" t="s">
        <v>4</v>
      </c>
      <c r="D183" s="15">
        <f>SUM(D168,D171,D174,D177,D180)</f>
        <v>56785918.005000003</v>
      </c>
      <c r="E183" s="15">
        <f t="shared" ref="E183:M183" si="267">SUM(E168,E171,E174,E177,E180)</f>
        <v>40337814.748999998</v>
      </c>
      <c r="F183" s="15">
        <f t="shared" si="267"/>
        <v>5733008.789000011</v>
      </c>
      <c r="G183" s="15">
        <f t="shared" si="267"/>
        <v>34943304.927999482</v>
      </c>
      <c r="H183" s="15">
        <f t="shared" si="267"/>
        <v>137800046.47099954</v>
      </c>
      <c r="I183" s="15">
        <f t="shared" si="267"/>
        <v>59984529.382000007</v>
      </c>
      <c r="J183" s="15">
        <f t="shared" si="267"/>
        <v>133740836.171</v>
      </c>
      <c r="K183" s="15">
        <f t="shared" si="267"/>
        <v>7928231.2230000021</v>
      </c>
      <c r="L183" s="15">
        <f t="shared" si="267"/>
        <v>16999612.974999823</v>
      </c>
      <c r="M183" s="15">
        <f t="shared" si="267"/>
        <v>218653209.75099981</v>
      </c>
      <c r="N183" s="15">
        <f t="shared" ref="N183:N185" si="268">D183+I183</f>
        <v>116770447.38700001</v>
      </c>
      <c r="O183" s="15">
        <f t="shared" ref="O183:O185" si="269">E183+J183</f>
        <v>174078650.92000002</v>
      </c>
      <c r="P183" s="15">
        <f t="shared" ref="P183:P185" si="270">F183+K183</f>
        <v>13661240.012000013</v>
      </c>
      <c r="Q183" s="15">
        <f t="shared" ref="Q183:Q185" si="271">G183+L183</f>
        <v>51942917.902999304</v>
      </c>
      <c r="R183" s="15">
        <f t="shared" ref="R183:R185" si="272">H183+M183</f>
        <v>356453256.22199935</v>
      </c>
    </row>
    <row r="184" spans="1:18" ht="26.25" customHeight="1" x14ac:dyDescent="0.25">
      <c r="A184" s="34"/>
      <c r="B184" s="14"/>
      <c r="C184" s="14" t="s">
        <v>18</v>
      </c>
      <c r="D184" s="15">
        <f>SUM(D169,D172,D175,D178,D181)</f>
        <v>154877743.09799999</v>
      </c>
      <c r="E184" s="15">
        <f t="shared" ref="E184:M184" si="273">SUM(E169,E172,E175,E178,E181)</f>
        <v>18219643.381000001</v>
      </c>
      <c r="F184" s="15">
        <f t="shared" si="273"/>
        <v>13175499.365000019</v>
      </c>
      <c r="G184" s="15">
        <f t="shared" si="273"/>
        <v>46835313.98000031</v>
      </c>
      <c r="H184" s="15">
        <f t="shared" si="273"/>
        <v>233108199.82400033</v>
      </c>
      <c r="I184" s="15">
        <f t="shared" si="273"/>
        <v>409068885.704</v>
      </c>
      <c r="J184" s="15">
        <f t="shared" si="273"/>
        <v>59809890.057000004</v>
      </c>
      <c r="K184" s="15">
        <f t="shared" si="273"/>
        <v>27506453.788000021</v>
      </c>
      <c r="L184" s="15">
        <f t="shared" si="273"/>
        <v>18139730.171999976</v>
      </c>
      <c r="M184" s="15">
        <f t="shared" si="273"/>
        <v>514524959.72100002</v>
      </c>
      <c r="N184" s="15">
        <f t="shared" si="268"/>
        <v>563946628.80200005</v>
      </c>
      <c r="O184" s="15">
        <f t="shared" si="269"/>
        <v>78029533.438000008</v>
      </c>
      <c r="P184" s="15">
        <f t="shared" si="270"/>
        <v>40681953.153000042</v>
      </c>
      <c r="Q184" s="15">
        <f t="shared" si="271"/>
        <v>64975044.152000286</v>
      </c>
      <c r="R184" s="15">
        <f t="shared" si="272"/>
        <v>747633159.54500031</v>
      </c>
    </row>
    <row r="185" spans="1:18" ht="26.25" customHeight="1" thickBot="1" x14ac:dyDescent="0.3">
      <c r="A185" s="35"/>
      <c r="B185" s="26"/>
      <c r="C185" s="16" t="s">
        <v>27</v>
      </c>
      <c r="D185" s="17">
        <f>SUM(D182,D179,D176,D173,D170)</f>
        <v>211663661.10299999</v>
      </c>
      <c r="E185" s="17">
        <f t="shared" ref="E185:M185" si="274">SUM(E182,E179,E176,E173,E170)</f>
        <v>58557458.130000003</v>
      </c>
      <c r="F185" s="17">
        <f t="shared" si="274"/>
        <v>18908508.154000033</v>
      </c>
      <c r="G185" s="17">
        <f t="shared" si="274"/>
        <v>81778618.907999784</v>
      </c>
      <c r="H185" s="17">
        <f t="shared" si="274"/>
        <v>370908246.29499984</v>
      </c>
      <c r="I185" s="17">
        <f t="shared" si="274"/>
        <v>469053415.08599997</v>
      </c>
      <c r="J185" s="17">
        <f t="shared" si="274"/>
        <v>193550726.22799999</v>
      </c>
      <c r="K185" s="17">
        <f t="shared" si="274"/>
        <v>35434685.011000022</v>
      </c>
      <c r="L185" s="17">
        <f t="shared" si="274"/>
        <v>35139343.146999791</v>
      </c>
      <c r="M185" s="17">
        <f t="shared" si="274"/>
        <v>733178169.47199988</v>
      </c>
      <c r="N185" s="17">
        <f t="shared" si="268"/>
        <v>680717076.18899989</v>
      </c>
      <c r="O185" s="17">
        <f t="shared" si="269"/>
        <v>252108184.35799998</v>
      </c>
      <c r="P185" s="17">
        <f t="shared" si="270"/>
        <v>54343193.165000051</v>
      </c>
      <c r="Q185" s="17">
        <f t="shared" si="271"/>
        <v>116917962.05499958</v>
      </c>
      <c r="R185" s="17">
        <f t="shared" si="272"/>
        <v>1104086415.7669997</v>
      </c>
    </row>
  </sheetData>
  <mergeCells count="19">
    <mergeCell ref="A60:A77"/>
    <mergeCell ref="A78:A95"/>
    <mergeCell ref="A96:A113"/>
    <mergeCell ref="A168:A185"/>
    <mergeCell ref="I4:L4"/>
    <mergeCell ref="A150:A167"/>
    <mergeCell ref="A132:A149"/>
    <mergeCell ref="A114:A131"/>
    <mergeCell ref="A4:A5"/>
    <mergeCell ref="A6:A23"/>
    <mergeCell ref="A24:A41"/>
    <mergeCell ref="A42:A59"/>
    <mergeCell ref="M4:M5"/>
    <mergeCell ref="N4:Q4"/>
    <mergeCell ref="R4:R5"/>
    <mergeCell ref="B4:B5"/>
    <mergeCell ref="C4:C5"/>
    <mergeCell ref="D4:G4"/>
    <mergeCell ref="H4:H5"/>
  </mergeCells>
  <pageMargins left="0" right="0" top="0" bottom="0" header="0" footer="0"/>
  <pageSetup paperSize="9" scale="50" orientation="landscape" verticalDpi="0" r:id="rId1"/>
  <rowBreaks count="5" manualBreakCount="5">
    <brk id="23" max="16383" man="1"/>
    <brk id="41" max="16383" man="1"/>
    <brk id="59" max="16383" man="1"/>
    <brk id="77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C789FBD-A2E7-46AC-84D7-D94FB6C7690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AQU_3_3_2_1_1_TOTAL</vt:lpstr>
      <vt:lpstr>AQU_3_3_2_1_1</vt:lpstr>
      <vt:lpstr>AQU_3_3_2_1_1!Titulos_de_impressao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2016-03-08T15:03:22Z</cp:lastPrinted>
  <dcterms:created xsi:type="dcterms:W3CDTF">2015-07-09T18:52:31Z</dcterms:created>
  <dcterms:modified xsi:type="dcterms:W3CDTF">2020-12-23T12:31:20Z</dcterms:modified>
</cp:coreProperties>
</file>